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ЛИМПИАДА ВсОШ\2021-2022 олимпиады\2_Муниципальный этап\_Итоги\"/>
    </mc:Choice>
  </mc:AlternateContent>
  <xr:revisionPtr revIDLastSave="0" documentId="13_ncr:1_{976D487D-8D86-4CC6-9107-D2ACEDBF3376}" xr6:coauthVersionLast="47" xr6:coauthVersionMax="47" xr10:uidLastSave="{00000000-0000-0000-0000-000000000000}"/>
  <bookViews>
    <workbookView xWindow="-108" yWindow="-108" windowWidth="23256" windowHeight="12576" xr2:uid="{313311CF-24D7-409D-B562-2F229D5E9F17}"/>
  </bookViews>
  <sheets>
    <sheet name="Экология_7-11 класс" sheetId="1" r:id="rId1"/>
  </sheets>
  <definedNames>
    <definedName name="_xlnm._FilterDatabase" localSheetId="0" hidden="1">'Экология_7-11 класс'!$A$2:$V$19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V7" i="1" s="1"/>
  <c r="S8" i="1"/>
  <c r="V8" i="1" s="1"/>
  <c r="S10" i="1"/>
  <c r="V10" i="1" s="1"/>
  <c r="S9" i="1"/>
  <c r="V9" i="1" s="1"/>
  <c r="S11" i="1"/>
  <c r="V11" i="1" s="1"/>
  <c r="S13" i="1"/>
  <c r="V13" i="1" s="1"/>
  <c r="S14" i="1"/>
  <c r="V14" i="1" s="1"/>
  <c r="S15" i="1"/>
  <c r="V15" i="1" s="1"/>
  <c r="S12" i="1"/>
  <c r="V12" i="1" s="1"/>
  <c r="S16" i="1"/>
  <c r="V16" i="1" s="1"/>
  <c r="S17" i="1"/>
  <c r="U17" i="1" s="1"/>
  <c r="S18" i="1"/>
  <c r="V18" i="1" s="1"/>
  <c r="S19" i="1"/>
  <c r="V19" i="1" s="1"/>
  <c r="H19" i="1"/>
  <c r="G19" i="1"/>
  <c r="F19" i="1"/>
  <c r="H18" i="1"/>
  <c r="G18" i="1"/>
  <c r="F18" i="1"/>
  <c r="H17" i="1"/>
  <c r="G17" i="1"/>
  <c r="F17" i="1"/>
  <c r="H16" i="1"/>
  <c r="G16" i="1"/>
  <c r="F16" i="1"/>
  <c r="H12" i="1"/>
  <c r="G12" i="1"/>
  <c r="F12" i="1"/>
  <c r="H15" i="1"/>
  <c r="G15" i="1"/>
  <c r="F15" i="1"/>
  <c r="H14" i="1"/>
  <c r="G14" i="1"/>
  <c r="F14" i="1"/>
  <c r="H13" i="1"/>
  <c r="G13" i="1"/>
  <c r="F13" i="1"/>
  <c r="H11" i="1"/>
  <c r="G11" i="1"/>
  <c r="F11" i="1"/>
  <c r="H9" i="1"/>
  <c r="G9" i="1"/>
  <c r="F9" i="1"/>
  <c r="H10" i="1"/>
  <c r="G10" i="1"/>
  <c r="F10" i="1"/>
  <c r="H8" i="1"/>
  <c r="G8" i="1"/>
  <c r="F8" i="1"/>
  <c r="H7" i="1"/>
  <c r="G7" i="1"/>
  <c r="F7" i="1"/>
  <c r="V17" i="1" l="1"/>
  <c r="U9" i="1"/>
  <c r="U8" i="1"/>
  <c r="U10" i="1"/>
  <c r="U7" i="1"/>
  <c r="U11" i="1"/>
  <c r="U18" i="1"/>
  <c r="U13" i="1"/>
  <c r="U14" i="1"/>
  <c r="U15" i="1"/>
  <c r="U12" i="1"/>
  <c r="U16" i="1"/>
  <c r="U19" i="1"/>
</calcChain>
</file>

<file path=xl/sharedStrings.xml><?xml version="1.0" encoding="utf-8"?>
<sst xmlns="http://schemas.openxmlformats.org/spreadsheetml/2006/main" count="103" uniqueCount="78">
  <si>
    <t>№ п/п</t>
  </si>
  <si>
    <t>Пол (Ж/М)</t>
  </si>
  <si>
    <t>Фамилия</t>
  </si>
  <si>
    <t>Имя</t>
  </si>
  <si>
    <t>Отчество</t>
  </si>
  <si>
    <t>И</t>
  </si>
  <si>
    <t>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</si>
  <si>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</si>
  <si>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</si>
  <si>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</si>
  <si>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</si>
  <si>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</si>
  <si>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</si>
  <si>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</si>
  <si>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</si>
  <si>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</si>
  <si>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</si>
  <si>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</si>
  <si>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№3</t>
  </si>
  <si>
    <t>№4</t>
  </si>
  <si>
    <t>№5</t>
  </si>
  <si>
    <t>Ж</t>
  </si>
  <si>
    <t>Переславль-Залесский</t>
  </si>
  <si>
    <t>Рябцева</t>
  </si>
  <si>
    <t>Таисия</t>
  </si>
  <si>
    <t>Владимировна</t>
  </si>
  <si>
    <t>М</t>
  </si>
  <si>
    <t>Торин</t>
  </si>
  <si>
    <t>Павел</t>
  </si>
  <si>
    <t>Иванович</t>
  </si>
  <si>
    <t>Кирилловна</t>
  </si>
  <si>
    <t>Сергеевич</t>
  </si>
  <si>
    <t>Андреевич</t>
  </si>
  <si>
    <t>Ксения</t>
  </si>
  <si>
    <t>Сергеевна</t>
  </si>
  <si>
    <t>Бабушкин</t>
  </si>
  <si>
    <t>Матвей</t>
  </si>
  <si>
    <t>Лазовская</t>
  </si>
  <si>
    <t>Елизавета</t>
  </si>
  <si>
    <t>Александровна</t>
  </si>
  <si>
    <t>Субботина</t>
  </si>
  <si>
    <t>Владимирович</t>
  </si>
  <si>
    <t>Э0810</t>
  </si>
  <si>
    <t>Кира</t>
  </si>
  <si>
    <t>Андреевна</t>
  </si>
  <si>
    <t>Э0812</t>
  </si>
  <si>
    <t>София</t>
  </si>
  <si>
    <t>Э0905</t>
  </si>
  <si>
    <t>Полина</t>
  </si>
  <si>
    <t>Павловна</t>
  </si>
  <si>
    <t>Милена</t>
  </si>
  <si>
    <t>Бойкова</t>
  </si>
  <si>
    <t>Соловьёва</t>
  </si>
  <si>
    <t>Диана</t>
  </si>
  <si>
    <t>Михайловна</t>
  </si>
  <si>
    <t>Михайлова</t>
  </si>
  <si>
    <t>Э1004</t>
  </si>
  <si>
    <t>Э1006</t>
  </si>
  <si>
    <t>Бобровская</t>
  </si>
  <si>
    <t>Э1003</t>
  </si>
  <si>
    <t>Э1007</t>
  </si>
  <si>
    <t>Зотова</t>
  </si>
  <si>
    <t>Добров</t>
  </si>
  <si>
    <t>Фёдор</t>
  </si>
  <si>
    <t>Макаров</t>
  </si>
  <si>
    <t>Алексей</t>
  </si>
  <si>
    <t>Э1102</t>
  </si>
  <si>
    <t>Беляков</t>
  </si>
  <si>
    <t>Руслан</t>
  </si>
  <si>
    <t>Итоговая ведомость муниципального этапа всероссийской олимпиады школьников по экологии</t>
  </si>
  <si>
    <t>«29» ноября 2021 г.</t>
  </si>
  <si>
    <t>Э0708</t>
  </si>
  <si>
    <t>Э0711</t>
  </si>
  <si>
    <t>Э1113</t>
  </si>
  <si>
    <t>Э1109</t>
  </si>
  <si>
    <t>Э1201</t>
  </si>
  <si>
    <t>Проект</t>
  </si>
  <si>
    <t>28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</si>
</sst>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1" fontId="3" fillId="0" borderId="0" xfId="0" applyNumberFormat="1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distributed"/>
    </xf>
    <xf numFmtId="0" fontId="3" fillId="2" borderId="4" xfId="0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/>
    <xf numFmtId="0" fontId="3" fillId="4" borderId="6" xfId="0" applyFont="1" applyFill="1" applyBorder="1"/>
    <xf numFmtId="164" fontId="3" fillId="4" borderId="6" xfId="2" applyNumberFormat="1" applyFont="1" applyFill="1" applyBorder="1"/>
    <xf numFmtId="0" fontId="3" fillId="4" borderId="6" xfId="3" applyFont="1" applyFill="1" applyBorder="1"/>
    <xf numFmtId="1" fontId="7" fillId="4" borderId="6" xfId="0" applyNumberFormat="1" applyFont="1" applyFill="1" applyBorder="1"/>
    <xf numFmtId="0" fontId="8" fillId="3" borderId="6" xfId="3" applyFont="1" applyFill="1" applyBorder="1"/>
    <xf numFmtId="0" fontId="8" fillId="5" borderId="6" xfId="3" applyFont="1" applyFill="1" applyBorder="1"/>
    <xf numFmtId="0" fontId="8" fillId="3" borderId="6" xfId="2" applyFont="1" applyFill="1" applyBorder="1"/>
    <xf numFmtId="0" fontId="7" fillId="6" borderId="6" xfId="0" applyFont="1" applyFill="1" applyBorder="1"/>
    <xf numFmtId="9" fontId="7" fillId="3" borderId="6" xfId="1" applyFont="1" applyFill="1" applyBorder="1" applyAlignment="1"/>
    <xf numFmtId="0" fontId="9" fillId="4" borderId="6" xfId="0" applyFont="1" applyFill="1" applyBorder="1" applyAlignment="1">
      <alignment vertical="center"/>
    </xf>
    <xf numFmtId="0" fontId="8" fillId="4" borderId="6" xfId="3" applyFont="1" applyFill="1" applyBorder="1"/>
    <xf numFmtId="0" fontId="3" fillId="5" borderId="6" xfId="0" applyFont="1" applyFill="1" applyBorder="1"/>
    <xf numFmtId="0" fontId="8" fillId="4" borderId="6" xfId="4" applyFont="1" applyFill="1" applyBorder="1"/>
    <xf numFmtId="0" fontId="8" fillId="4" borderId="6" xfId="0" applyFont="1" applyFill="1" applyBorder="1"/>
    <xf numFmtId="1" fontId="3" fillId="4" borderId="6" xfId="0" applyNumberFormat="1" applyFont="1" applyFill="1" applyBorder="1"/>
    <xf numFmtId="0" fontId="3" fillId="6" borderId="6" xfId="0" applyFont="1" applyFill="1" applyBorder="1"/>
    <xf numFmtId="0" fontId="3" fillId="3" borderId="0" xfId="0" applyFont="1" applyFill="1"/>
    <xf numFmtId="0" fontId="3" fillId="4" borderId="0" xfId="0" applyFont="1" applyFill="1"/>
    <xf numFmtId="1" fontId="3" fillId="4" borderId="0" xfId="0" applyNumberFormat="1" applyFont="1" applyFill="1"/>
    <xf numFmtId="0" fontId="3" fillId="5" borderId="0" xfId="0" applyFont="1" applyFill="1"/>
    <xf numFmtId="49" fontId="3" fillId="3" borderId="0" xfId="0" applyNumberFormat="1" applyFont="1" applyFill="1"/>
    <xf numFmtId="0" fontId="3" fillId="6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1" fillId="3" borderId="6" xfId="3" applyFont="1" applyFill="1" applyBorder="1"/>
  </cellXfs>
  <cellStyles count="5">
    <cellStyle name="Обычный" xfId="0" builtinId="0"/>
    <cellStyle name="Обычный 2" xfId="3" xr:uid="{2FD359B7-AF82-4CEA-B76C-73D88861B77F}"/>
    <cellStyle name="Обычный 3 2 2" xfId="4" xr:uid="{2CA03828-63B7-456C-9602-112372EB1FD3}"/>
    <cellStyle name="Обычный 4" xfId="2" xr:uid="{BADAFD37-C951-4549-8293-DE14111D96AF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79A79-E814-43A2-B98B-907CC4813258}">
  <dimension ref="A1:AG19"/>
  <sheetViews>
    <sheetView tabSelected="1" zoomScale="70" zoomScaleNormal="70" workbookViewId="0">
      <selection activeCell="K1" sqref="K1:K1048576"/>
    </sheetView>
  </sheetViews>
  <sheetFormatPr defaultColWidth="9.109375" defaultRowHeight="18" x14ac:dyDescent="0.35"/>
  <cols>
    <col min="1" max="1" width="7.44140625" style="35" customWidth="1"/>
    <col min="2" max="2" width="6.88671875" style="36" hidden="1" customWidth="1"/>
    <col min="3" max="3" width="20.33203125" style="36" customWidth="1"/>
    <col min="4" max="4" width="18" style="36" hidden="1" customWidth="1"/>
    <col min="5" max="5" width="22.109375" style="36" hidden="1" customWidth="1"/>
    <col min="6" max="6" width="4.109375" style="36" hidden="1" customWidth="1"/>
    <col min="7" max="8" width="4.109375" style="36" customWidth="1"/>
    <col min="9" max="9" width="13.109375" style="36" hidden="1" customWidth="1"/>
    <col min="10" max="10" width="8.109375" style="37" customWidth="1"/>
    <col min="11" max="11" width="12.33203125" style="36" hidden="1" customWidth="1"/>
    <col min="12" max="12" width="25.6640625" style="35" customWidth="1"/>
    <col min="13" max="13" width="6.109375" style="38" customWidth="1"/>
    <col min="14" max="17" width="6" style="38" customWidth="1"/>
    <col min="18" max="18" width="10.5546875" style="38" customWidth="1"/>
    <col min="19" max="19" width="10.109375" style="39" customWidth="1"/>
    <col min="20" max="20" width="10" style="40" customWidth="1"/>
    <col min="21" max="21" width="10" style="35" customWidth="1"/>
    <col min="22" max="22" width="15.5546875" style="39" customWidth="1"/>
    <col min="23" max="16384" width="9.109375" style="1"/>
  </cols>
  <sheetData>
    <row r="1" spans="1:22" x14ac:dyDescent="0.3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3"/>
      <c r="T1" s="1"/>
      <c r="U1" s="1"/>
      <c r="V1" s="3"/>
    </row>
    <row r="2" spans="1:22" x14ac:dyDescent="0.35">
      <c r="A2" s="1" t="s">
        <v>69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3"/>
      <c r="T2" s="1"/>
      <c r="U2" s="1"/>
      <c r="V2" s="3"/>
    </row>
    <row r="3" spans="1:22" x14ac:dyDescent="0.35">
      <c r="A3" s="4" t="s">
        <v>70</v>
      </c>
      <c r="B3" s="5"/>
      <c r="C3" s="5"/>
      <c r="D3" s="5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3"/>
      <c r="T3" s="1"/>
      <c r="U3" s="1"/>
      <c r="V3" s="3"/>
    </row>
    <row r="4" spans="1:22" s="11" customFormat="1" ht="22.5" customHeight="1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/>
      <c r="G4" s="6" t="s">
        <v>5</v>
      </c>
      <c r="H4" s="6" t="s">
        <v>6</v>
      </c>
      <c r="I4" s="6" t="s">
        <v>7</v>
      </c>
      <c r="J4" s="7" t="s">
        <v>8</v>
      </c>
      <c r="K4" s="6" t="s">
        <v>9</v>
      </c>
      <c r="L4" s="6" t="s">
        <v>10</v>
      </c>
      <c r="M4" s="8" t="s">
        <v>11</v>
      </c>
      <c r="N4" s="9"/>
      <c r="O4" s="9"/>
      <c r="P4" s="9"/>
      <c r="Q4" s="9"/>
      <c r="R4" s="9"/>
      <c r="S4" s="10" t="s">
        <v>12</v>
      </c>
      <c r="T4" s="6" t="s">
        <v>13</v>
      </c>
      <c r="U4" s="6" t="s">
        <v>14</v>
      </c>
      <c r="V4" s="10" t="s">
        <v>15</v>
      </c>
    </row>
    <row r="5" spans="1:22" s="11" customFormat="1" ht="16.5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41" t="s">
        <v>76</v>
      </c>
      <c r="S5" s="14"/>
      <c r="T5" s="12"/>
      <c r="U5" s="12"/>
      <c r="V5" s="14"/>
    </row>
    <row r="6" spans="1:22" s="11" customFormat="1" x14ac:dyDescent="0.3">
      <c r="A6" s="15"/>
      <c r="B6" s="15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5"/>
      <c r="P6" s="15"/>
      <c r="Q6" s="15"/>
      <c r="R6" s="42" t="s">
        <v>77</v>
      </c>
      <c r="S6" s="17"/>
      <c r="T6" s="15"/>
      <c r="U6" s="15"/>
      <c r="V6" s="17"/>
    </row>
    <row r="7" spans="1:22" x14ac:dyDescent="0.35">
      <c r="A7" s="18">
        <v>1</v>
      </c>
      <c r="B7" s="19" t="s">
        <v>21</v>
      </c>
      <c r="C7" s="28" t="s">
        <v>23</v>
      </c>
      <c r="D7" s="28" t="s">
        <v>24</v>
      </c>
      <c r="E7" s="28" t="s">
        <v>25</v>
      </c>
      <c r="F7" s="20" t="str">
        <f>LEFT(C7,1)</f>
        <v>Р</v>
      </c>
      <c r="G7" s="20" t="str">
        <f>LEFT(D7,1)</f>
        <v>Т</v>
      </c>
      <c r="H7" s="20" t="str">
        <f>LEFT(E7,1)</f>
        <v>В</v>
      </c>
      <c r="I7" s="21">
        <v>764207</v>
      </c>
      <c r="J7" s="22">
        <v>7</v>
      </c>
      <c r="K7" s="29" t="s">
        <v>71</v>
      </c>
      <c r="L7" s="23" t="s">
        <v>22</v>
      </c>
      <c r="M7" s="24">
        <v>2</v>
      </c>
      <c r="N7" s="24">
        <v>3</v>
      </c>
      <c r="O7" s="24">
        <v>1</v>
      </c>
      <c r="P7" s="24">
        <v>2</v>
      </c>
      <c r="Q7" s="24">
        <v>0</v>
      </c>
      <c r="R7" s="24">
        <v>0</v>
      </c>
      <c r="S7" s="25">
        <f>SUM(M7:R7)</f>
        <v>8</v>
      </c>
      <c r="T7" s="26">
        <v>61</v>
      </c>
      <c r="U7" s="27">
        <f>S7/T7</f>
        <v>0.13114754098360656</v>
      </c>
      <c r="V7" s="23" t="str">
        <f>IF(S7&gt;75%*T7,"Победитель",IF(S7&gt;50%*T7,"Призёр","Участник"))</f>
        <v>Участник</v>
      </c>
    </row>
    <row r="8" spans="1:22" x14ac:dyDescent="0.35">
      <c r="A8" s="18">
        <v>2</v>
      </c>
      <c r="B8" s="19" t="s">
        <v>26</v>
      </c>
      <c r="C8" s="28" t="s">
        <v>27</v>
      </c>
      <c r="D8" s="28" t="s">
        <v>28</v>
      </c>
      <c r="E8" s="28" t="s">
        <v>29</v>
      </c>
      <c r="F8" s="20" t="str">
        <f>LEFT(C8,1)</f>
        <v>Т</v>
      </c>
      <c r="G8" s="20" t="str">
        <f>LEFT(D8,1)</f>
        <v>П</v>
      </c>
      <c r="H8" s="20" t="str">
        <f>LEFT(E8,1)</f>
        <v>И</v>
      </c>
      <c r="I8" s="21">
        <v>764207</v>
      </c>
      <c r="J8" s="22">
        <v>7</v>
      </c>
      <c r="K8" s="29" t="s">
        <v>72</v>
      </c>
      <c r="L8" s="23" t="s">
        <v>22</v>
      </c>
      <c r="M8" s="30">
        <v>3</v>
      </c>
      <c r="N8" s="30">
        <v>1</v>
      </c>
      <c r="O8" s="30">
        <v>1</v>
      </c>
      <c r="P8" s="30">
        <v>2</v>
      </c>
      <c r="Q8" s="30">
        <v>0</v>
      </c>
      <c r="R8" s="30">
        <v>0</v>
      </c>
      <c r="S8" s="25">
        <f>SUM(M8:R8)</f>
        <v>7</v>
      </c>
      <c r="T8" s="26">
        <v>61</v>
      </c>
      <c r="U8" s="27">
        <f>S8/T8</f>
        <v>0.11475409836065574</v>
      </c>
      <c r="V8" s="23" t="str">
        <f>IF(S8&gt;75%*T8,"Победитель",IF(S8&gt;50%*T8,"Призёр","Участник"))</f>
        <v>Участник</v>
      </c>
    </row>
    <row r="9" spans="1:22" x14ac:dyDescent="0.35">
      <c r="A9" s="18">
        <v>3</v>
      </c>
      <c r="B9" s="19" t="s">
        <v>21</v>
      </c>
      <c r="C9" s="28" t="s">
        <v>37</v>
      </c>
      <c r="D9" s="28" t="s">
        <v>38</v>
      </c>
      <c r="E9" s="28" t="s">
        <v>39</v>
      </c>
      <c r="F9" s="20" t="str">
        <f>LEFT(C9,1)</f>
        <v>Л</v>
      </c>
      <c r="G9" s="20" t="str">
        <f>LEFT(D9,1)</f>
        <v>Е</v>
      </c>
      <c r="H9" s="20" t="str">
        <f>LEFT(E9,1)</f>
        <v>А</v>
      </c>
      <c r="I9" s="21">
        <v>764207</v>
      </c>
      <c r="J9" s="33">
        <v>8</v>
      </c>
      <c r="K9" s="32" t="s">
        <v>45</v>
      </c>
      <c r="L9" s="23" t="s">
        <v>22</v>
      </c>
      <c r="M9" s="30">
        <v>4</v>
      </c>
      <c r="N9" s="30">
        <v>4</v>
      </c>
      <c r="O9" s="30">
        <v>2</v>
      </c>
      <c r="P9" s="30">
        <v>0</v>
      </c>
      <c r="Q9" s="30">
        <v>0</v>
      </c>
      <c r="R9" s="30">
        <v>0</v>
      </c>
      <c r="S9" s="25">
        <f>SUM(M9:R9)</f>
        <v>10</v>
      </c>
      <c r="T9" s="26">
        <v>61</v>
      </c>
      <c r="U9" s="27">
        <f>S9/T9</f>
        <v>0.16393442622950818</v>
      </c>
      <c r="V9" s="23" t="str">
        <f>IF(S9&gt;75%*T9,"Победитель",IF(S9&gt;50%*T9,"Призёр","Участник"))</f>
        <v>Участник</v>
      </c>
    </row>
    <row r="10" spans="1:22" x14ac:dyDescent="0.35">
      <c r="A10" s="18">
        <v>4</v>
      </c>
      <c r="B10" s="19" t="s">
        <v>26</v>
      </c>
      <c r="C10" s="28" t="s">
        <v>35</v>
      </c>
      <c r="D10" s="28" t="s">
        <v>36</v>
      </c>
      <c r="E10" s="28" t="s">
        <v>31</v>
      </c>
      <c r="F10" s="20" t="str">
        <f>LEFT(C10,1)</f>
        <v>Б</v>
      </c>
      <c r="G10" s="20" t="str">
        <f>LEFT(D10,1)</f>
        <v>М</v>
      </c>
      <c r="H10" s="20" t="str">
        <f>LEFT(E10,1)</f>
        <v>С</v>
      </c>
      <c r="I10" s="21">
        <v>764207</v>
      </c>
      <c r="J10" s="33">
        <v>8</v>
      </c>
      <c r="K10" s="32" t="s">
        <v>42</v>
      </c>
      <c r="L10" s="23" t="s">
        <v>22</v>
      </c>
      <c r="M10" s="24">
        <v>3</v>
      </c>
      <c r="N10" s="24">
        <v>0</v>
      </c>
      <c r="O10" s="24">
        <v>2</v>
      </c>
      <c r="P10" s="24">
        <v>2</v>
      </c>
      <c r="Q10" s="24">
        <v>1</v>
      </c>
      <c r="R10" s="24">
        <v>0</v>
      </c>
      <c r="S10" s="25">
        <f>SUM(M10:R10)</f>
        <v>8</v>
      </c>
      <c r="T10" s="26">
        <v>61</v>
      </c>
      <c r="U10" s="27">
        <f>S10/T10</f>
        <v>0.13114754098360656</v>
      </c>
      <c r="V10" s="23" t="str">
        <f>IF(S10&gt;75%*T10,"Победитель",IF(S10&gt;50%*T10,"Призёр","Участник"))</f>
        <v>Участник</v>
      </c>
    </row>
    <row r="11" spans="1:22" x14ac:dyDescent="0.35">
      <c r="A11" s="18">
        <v>5</v>
      </c>
      <c r="B11" s="19" t="s">
        <v>21</v>
      </c>
      <c r="C11" s="28" t="s">
        <v>40</v>
      </c>
      <c r="D11" s="28" t="s">
        <v>48</v>
      </c>
      <c r="E11" s="28" t="s">
        <v>34</v>
      </c>
      <c r="F11" s="20" t="str">
        <f>LEFT(C11,1)</f>
        <v>С</v>
      </c>
      <c r="G11" s="20" t="str">
        <f>LEFT(D11,1)</f>
        <v>П</v>
      </c>
      <c r="H11" s="20" t="str">
        <f>LEFT(E11,1)</f>
        <v>С</v>
      </c>
      <c r="I11" s="21">
        <v>764207</v>
      </c>
      <c r="J11" s="33">
        <v>9</v>
      </c>
      <c r="K11" s="32" t="s">
        <v>47</v>
      </c>
      <c r="L11" s="23" t="s">
        <v>22</v>
      </c>
      <c r="M11" s="30">
        <v>1</v>
      </c>
      <c r="N11" s="30">
        <v>1</v>
      </c>
      <c r="O11" s="30">
        <v>3</v>
      </c>
      <c r="P11" s="30">
        <v>0</v>
      </c>
      <c r="Q11" s="30">
        <v>2</v>
      </c>
      <c r="R11" s="30">
        <v>0</v>
      </c>
      <c r="S11" s="25">
        <f>SUM(M11:R11)</f>
        <v>7</v>
      </c>
      <c r="T11" s="34">
        <v>68</v>
      </c>
      <c r="U11" s="27">
        <f>S11/T11</f>
        <v>0.10294117647058823</v>
      </c>
      <c r="V11" s="23" t="str">
        <f>IF(S11&gt;75%*T11,"Победитель",IF(S11&gt;50%*T11,"Призёр","Участник"))</f>
        <v>Участник</v>
      </c>
    </row>
    <row r="12" spans="1:22" x14ac:dyDescent="0.35">
      <c r="A12" s="18">
        <v>6</v>
      </c>
      <c r="B12" s="19" t="s">
        <v>21</v>
      </c>
      <c r="C12" s="19" t="s">
        <v>58</v>
      </c>
      <c r="D12" s="19" t="s">
        <v>46</v>
      </c>
      <c r="E12" s="19" t="s">
        <v>49</v>
      </c>
      <c r="F12" s="20" t="str">
        <f>LEFT(C12,1)</f>
        <v>Б</v>
      </c>
      <c r="G12" s="20" t="str">
        <f>LEFT(D12,1)</f>
        <v>С</v>
      </c>
      <c r="H12" s="20" t="str">
        <f>LEFT(E12,1)</f>
        <v>П</v>
      </c>
      <c r="I12" s="29">
        <v>764209</v>
      </c>
      <c r="J12" s="33">
        <v>10</v>
      </c>
      <c r="K12" s="32" t="s">
        <v>59</v>
      </c>
      <c r="L12" s="23" t="s">
        <v>22</v>
      </c>
      <c r="M12" s="24">
        <v>4</v>
      </c>
      <c r="N12" s="24">
        <v>3</v>
      </c>
      <c r="O12" s="24">
        <v>12</v>
      </c>
      <c r="P12" s="24">
        <v>8</v>
      </c>
      <c r="Q12" s="24">
        <v>10</v>
      </c>
      <c r="R12" s="24">
        <v>0</v>
      </c>
      <c r="S12" s="25">
        <f>SUM(M12:R12)</f>
        <v>37</v>
      </c>
      <c r="T12" s="34">
        <v>85</v>
      </c>
      <c r="U12" s="27">
        <f>S12/T12</f>
        <v>0.43529411764705883</v>
      </c>
      <c r="V12" s="23" t="str">
        <f>IF(S12&gt;75%*T12,"Победитель",IF(S12&gt;50%*T12,"Призёр","Участник"))</f>
        <v>Участник</v>
      </c>
    </row>
    <row r="13" spans="1:22" x14ac:dyDescent="0.35">
      <c r="A13" s="18">
        <v>7</v>
      </c>
      <c r="B13" s="19" t="s">
        <v>21</v>
      </c>
      <c r="C13" s="28" t="s">
        <v>51</v>
      </c>
      <c r="D13" s="28" t="s">
        <v>33</v>
      </c>
      <c r="E13" s="28" t="s">
        <v>25</v>
      </c>
      <c r="F13" s="20" t="str">
        <f>LEFT(C13,1)</f>
        <v>Б</v>
      </c>
      <c r="G13" s="20" t="str">
        <f>LEFT(D13,1)</f>
        <v>К</v>
      </c>
      <c r="H13" s="20" t="str">
        <f>LEFT(E13,1)</f>
        <v>В</v>
      </c>
      <c r="I13" s="21">
        <v>764207</v>
      </c>
      <c r="J13" s="33">
        <v>10</v>
      </c>
      <c r="K13" s="32" t="s">
        <v>56</v>
      </c>
      <c r="L13" s="23" t="s">
        <v>22</v>
      </c>
      <c r="M13" s="30">
        <v>5</v>
      </c>
      <c r="N13" s="30">
        <v>3</v>
      </c>
      <c r="O13" s="30">
        <v>12</v>
      </c>
      <c r="P13" s="30">
        <v>4</v>
      </c>
      <c r="Q13" s="30">
        <v>6</v>
      </c>
      <c r="R13" s="30">
        <v>0</v>
      </c>
      <c r="S13" s="25">
        <f>SUM(M13:R13)</f>
        <v>30</v>
      </c>
      <c r="T13" s="34">
        <v>85</v>
      </c>
      <c r="U13" s="27">
        <f>S13/T13</f>
        <v>0.35294117647058826</v>
      </c>
      <c r="V13" s="23" t="str">
        <f>IF(S13&gt;75%*T13,"Победитель",IF(S13&gt;50%*T13,"Призёр","Участник"))</f>
        <v>Участник</v>
      </c>
    </row>
    <row r="14" spans="1:22" x14ac:dyDescent="0.35">
      <c r="A14" s="18">
        <v>8</v>
      </c>
      <c r="B14" s="19" t="s">
        <v>21</v>
      </c>
      <c r="C14" s="28" t="s">
        <v>52</v>
      </c>
      <c r="D14" s="28" t="s">
        <v>53</v>
      </c>
      <c r="E14" s="28" t="s">
        <v>54</v>
      </c>
      <c r="F14" s="20" t="str">
        <f>LEFT(C14,1)</f>
        <v>С</v>
      </c>
      <c r="G14" s="20" t="str">
        <f>LEFT(D14,1)</f>
        <v>Д</v>
      </c>
      <c r="H14" s="20" t="str">
        <f>LEFT(E14,1)</f>
        <v>М</v>
      </c>
      <c r="I14" s="21">
        <v>764207</v>
      </c>
      <c r="J14" s="33">
        <v>10</v>
      </c>
      <c r="K14" s="32" t="s">
        <v>60</v>
      </c>
      <c r="L14" s="23" t="s">
        <v>22</v>
      </c>
      <c r="M14" s="30">
        <v>2</v>
      </c>
      <c r="N14" s="30">
        <v>3</v>
      </c>
      <c r="O14" s="30">
        <v>8</v>
      </c>
      <c r="P14" s="30">
        <v>2</v>
      </c>
      <c r="Q14" s="30">
        <v>8</v>
      </c>
      <c r="R14" s="30">
        <v>0</v>
      </c>
      <c r="S14" s="25">
        <f>SUM(M14:R14)</f>
        <v>23</v>
      </c>
      <c r="T14" s="34">
        <v>85</v>
      </c>
      <c r="U14" s="27">
        <f>S14/T14</f>
        <v>0.27058823529411763</v>
      </c>
      <c r="V14" s="23" t="str">
        <f>IF(S14&gt;75%*T14,"Победитель",IF(S14&gt;50%*T14,"Призёр","Участник"))</f>
        <v>Участник</v>
      </c>
    </row>
    <row r="15" spans="1:22" x14ac:dyDescent="0.35">
      <c r="A15" s="18">
        <v>9</v>
      </c>
      <c r="B15" s="19" t="s">
        <v>21</v>
      </c>
      <c r="C15" s="28" t="s">
        <v>55</v>
      </c>
      <c r="D15" s="28" t="s">
        <v>50</v>
      </c>
      <c r="E15" s="28" t="s">
        <v>44</v>
      </c>
      <c r="F15" s="20" t="str">
        <f>LEFT(C15,1)</f>
        <v>М</v>
      </c>
      <c r="G15" s="20" t="str">
        <f>LEFT(D15,1)</f>
        <v>М</v>
      </c>
      <c r="H15" s="20" t="str">
        <f>LEFT(E15,1)</f>
        <v>А</v>
      </c>
      <c r="I15" s="21">
        <v>764207</v>
      </c>
      <c r="J15" s="33">
        <v>10</v>
      </c>
      <c r="K15" s="32" t="s">
        <v>57</v>
      </c>
      <c r="L15" s="23" t="s">
        <v>22</v>
      </c>
      <c r="M15" s="30">
        <v>3</v>
      </c>
      <c r="N15" s="30">
        <v>0</v>
      </c>
      <c r="O15" s="30">
        <v>6</v>
      </c>
      <c r="P15" s="30">
        <v>2</v>
      </c>
      <c r="Q15" s="30">
        <v>0</v>
      </c>
      <c r="R15" s="30">
        <v>0</v>
      </c>
      <c r="S15" s="25">
        <f>SUM(M15:R15)</f>
        <v>11</v>
      </c>
      <c r="T15" s="34">
        <v>85</v>
      </c>
      <c r="U15" s="27">
        <f>S15/T15</f>
        <v>0.12941176470588237</v>
      </c>
      <c r="V15" s="23" t="str">
        <f>IF(S15&gt;75%*T15,"Победитель",IF(S15&gt;50%*T15,"Призёр","Участник"))</f>
        <v>Участник</v>
      </c>
    </row>
    <row r="16" spans="1:22" x14ac:dyDescent="0.35">
      <c r="A16" s="18">
        <v>10</v>
      </c>
      <c r="B16" s="19" t="s">
        <v>21</v>
      </c>
      <c r="C16" s="19" t="s">
        <v>61</v>
      </c>
      <c r="D16" s="19" t="s">
        <v>43</v>
      </c>
      <c r="E16" s="19" t="s">
        <v>30</v>
      </c>
      <c r="F16" s="20" t="str">
        <f>LEFT(C16,1)</f>
        <v>З</v>
      </c>
      <c r="G16" s="20" t="str">
        <f>LEFT(D16,1)</f>
        <v>К</v>
      </c>
      <c r="H16" s="20" t="str">
        <f>LEFT(E16,1)</f>
        <v>К</v>
      </c>
      <c r="I16" s="21">
        <v>761301</v>
      </c>
      <c r="J16" s="22">
        <v>11</v>
      </c>
      <c r="K16" s="31" t="s">
        <v>66</v>
      </c>
      <c r="L16" s="23" t="s">
        <v>22</v>
      </c>
      <c r="M16" s="24">
        <v>2</v>
      </c>
      <c r="N16" s="24">
        <v>2</v>
      </c>
      <c r="O16" s="24">
        <v>3</v>
      </c>
      <c r="P16" s="24">
        <v>4</v>
      </c>
      <c r="Q16" s="24">
        <v>15</v>
      </c>
      <c r="R16" s="24">
        <v>28</v>
      </c>
      <c r="S16" s="25">
        <f>SUM(M16:R16)</f>
        <v>54</v>
      </c>
      <c r="T16" s="34">
        <v>85</v>
      </c>
      <c r="U16" s="27">
        <f>S16/T16</f>
        <v>0.63529411764705879</v>
      </c>
      <c r="V16" s="43" t="str">
        <f>IF(S16&gt;75%*T16,"Победитель",IF(S16&gt;50%*T16,"Призёр","Участник"))</f>
        <v>Призёр</v>
      </c>
    </row>
    <row r="17" spans="1:22" x14ac:dyDescent="0.35">
      <c r="A17" s="18">
        <v>11</v>
      </c>
      <c r="B17" s="19" t="s">
        <v>26</v>
      </c>
      <c r="C17" s="32" t="s">
        <v>62</v>
      </c>
      <c r="D17" s="19" t="s">
        <v>63</v>
      </c>
      <c r="E17" s="19" t="s">
        <v>31</v>
      </c>
      <c r="F17" s="20" t="str">
        <f>LEFT(C17,1)</f>
        <v>Д</v>
      </c>
      <c r="G17" s="20" t="str">
        <f>LEFT(D17,1)</f>
        <v>Ф</v>
      </c>
      <c r="H17" s="20" t="str">
        <f>LEFT(E17,1)</f>
        <v>С</v>
      </c>
      <c r="I17" s="21">
        <v>764202</v>
      </c>
      <c r="J17" s="22">
        <v>11</v>
      </c>
      <c r="K17" s="29" t="s">
        <v>73</v>
      </c>
      <c r="L17" s="23" t="s">
        <v>22</v>
      </c>
      <c r="M17" s="24">
        <v>4</v>
      </c>
      <c r="N17" s="24">
        <v>3</v>
      </c>
      <c r="O17" s="24">
        <v>4</v>
      </c>
      <c r="P17" s="24">
        <v>3</v>
      </c>
      <c r="Q17" s="24">
        <v>12</v>
      </c>
      <c r="R17" s="24">
        <v>19</v>
      </c>
      <c r="S17" s="25">
        <f>SUM(M17:R17)</f>
        <v>45</v>
      </c>
      <c r="T17" s="34">
        <v>85</v>
      </c>
      <c r="U17" s="27">
        <f>S17/T17</f>
        <v>0.52941176470588236</v>
      </c>
      <c r="V17" s="43" t="str">
        <f>IF(S17&gt;75%*T17,"Победитель",IF(S17&gt;50%*T17,"Призёр","Участник"))</f>
        <v>Призёр</v>
      </c>
    </row>
    <row r="18" spans="1:22" x14ac:dyDescent="0.35">
      <c r="A18" s="18">
        <v>12</v>
      </c>
      <c r="B18" s="19" t="s">
        <v>26</v>
      </c>
      <c r="C18" s="28" t="s">
        <v>64</v>
      </c>
      <c r="D18" s="28" t="s">
        <v>65</v>
      </c>
      <c r="E18" s="28" t="s">
        <v>41</v>
      </c>
      <c r="F18" s="20" t="str">
        <f>LEFT(C18,1)</f>
        <v>М</v>
      </c>
      <c r="G18" s="20" t="str">
        <f>LEFT(D18,1)</f>
        <v>А</v>
      </c>
      <c r="H18" s="20" t="str">
        <f>LEFT(E18,1)</f>
        <v>В</v>
      </c>
      <c r="I18" s="21">
        <v>764207</v>
      </c>
      <c r="J18" s="33">
        <v>11</v>
      </c>
      <c r="K18" s="32" t="s">
        <v>74</v>
      </c>
      <c r="L18" s="23" t="s">
        <v>22</v>
      </c>
      <c r="M18" s="30">
        <v>1</v>
      </c>
      <c r="N18" s="30">
        <v>2</v>
      </c>
      <c r="O18" s="30">
        <v>9</v>
      </c>
      <c r="P18" s="30">
        <v>6</v>
      </c>
      <c r="Q18" s="30">
        <v>6</v>
      </c>
      <c r="R18" s="30">
        <v>0</v>
      </c>
      <c r="S18" s="25">
        <f>SUM(M18:R18)</f>
        <v>24</v>
      </c>
      <c r="T18" s="34">
        <v>85</v>
      </c>
      <c r="U18" s="27">
        <f>S18/T18</f>
        <v>0.28235294117647058</v>
      </c>
      <c r="V18" s="23" t="str">
        <f>IF(S18&gt;75%*T18,"Победитель",IF(S18&gt;50%*T18,"Призёр","Участник"))</f>
        <v>Участник</v>
      </c>
    </row>
    <row r="19" spans="1:22" x14ac:dyDescent="0.35">
      <c r="A19" s="18">
        <v>13</v>
      </c>
      <c r="B19" s="19" t="s">
        <v>26</v>
      </c>
      <c r="C19" s="32" t="s">
        <v>67</v>
      </c>
      <c r="D19" s="19" t="s">
        <v>68</v>
      </c>
      <c r="E19" s="19" t="s">
        <v>32</v>
      </c>
      <c r="F19" s="20" t="str">
        <f>LEFT(C19,1)</f>
        <v>Б</v>
      </c>
      <c r="G19" s="20" t="str">
        <f>LEFT(D19,1)</f>
        <v>Р</v>
      </c>
      <c r="H19" s="20" t="str">
        <f>LEFT(E19,1)</f>
        <v>А</v>
      </c>
      <c r="I19" s="21">
        <v>761213</v>
      </c>
      <c r="J19" s="22">
        <v>12</v>
      </c>
      <c r="K19" s="29" t="s">
        <v>75</v>
      </c>
      <c r="L19" s="23" t="s">
        <v>22</v>
      </c>
      <c r="M19" s="24">
        <v>5</v>
      </c>
      <c r="N19" s="24">
        <v>3</v>
      </c>
      <c r="O19" s="24">
        <v>2</v>
      </c>
      <c r="P19" s="24">
        <v>4</v>
      </c>
      <c r="Q19" s="24">
        <v>0</v>
      </c>
      <c r="R19" s="24">
        <v>5</v>
      </c>
      <c r="S19" s="25">
        <f>SUM(M19:R19)</f>
        <v>19</v>
      </c>
      <c r="T19" s="34">
        <v>85</v>
      </c>
      <c r="U19" s="27">
        <f>S19/T19</f>
        <v>0.22352941176470589</v>
      </c>
      <c r="V19" s="23" t="str">
        <f>IF(S19&gt;75%*T19,"Победитель",IF(S19&gt;50%*T19,"Призёр","Участник"))</f>
        <v>Участник</v>
      </c>
    </row>
  </sheetData>
  <sheetProtection algorithmName="SHA-512" hashValue="UtzTPIcwEWn7abmVKh2hc2wm9GPbNU9Sh1Opi9Isf4+eeQjcdZn/GNSHBZTkoyF7xxOQhwSKllSDySqOfmcLjA==" saltValue="5gtepjVTfVQViUhsp6E2qA==" spinCount="100000" sheet="1" objects="1" scenarios="1"/>
  <sortState xmlns:xlrd2="http://schemas.microsoft.com/office/spreadsheetml/2017/richdata2" ref="B7:V19">
    <sortCondition ref="J7:J19"/>
    <sortCondition descending="1" ref="S7:S19"/>
    <sortCondition ref="C7:C19"/>
  </sortState>
  <mergeCells count="23">
    <mergeCell ref="Q5:Q6"/>
    <mergeCell ref="L4:L6"/>
    <mergeCell ref="M4:R4"/>
    <mergeCell ref="S4:S6"/>
    <mergeCell ref="T4:T6"/>
    <mergeCell ref="U4:U6"/>
    <mergeCell ref="V4:V6"/>
    <mergeCell ref="M5:M6"/>
    <mergeCell ref="N5:N6"/>
    <mergeCell ref="O5:O6"/>
    <mergeCell ref="P5:P6"/>
    <mergeCell ref="F4:F6"/>
    <mergeCell ref="G4:G6"/>
    <mergeCell ref="H4:H6"/>
    <mergeCell ref="I4:I6"/>
    <mergeCell ref="J4:J6"/>
    <mergeCell ref="K4:K6"/>
    <mergeCell ref="A3:D3"/>
    <mergeCell ref="A4:A6"/>
    <mergeCell ref="B4:B6"/>
    <mergeCell ref="C4:C6"/>
    <mergeCell ref="D4:D6"/>
    <mergeCell ref="E4:E6"/>
  </mergeCells>
  <phoneticPr fontId="10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Экология_7-11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2021-12-01T12:22:18Z</dcterms:created>
  <dcterms:modified xsi:type="dcterms:W3CDTF">2021-12-01T12:51:50Z</dcterms:modified>
</cp:coreProperties>
</file>