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ОЛИМПИАДА ВсОШ\2021-2022 олимпиады\2_Муниципальный этап\_Итоги\"/>
    </mc:Choice>
  </mc:AlternateContent>
  <xr:revisionPtr revIDLastSave="0" documentId="13_ncr:1_{E1C151EB-79BD-4BD8-B993-D8C13D15E820}" xr6:coauthVersionLast="47" xr6:coauthVersionMax="47" xr10:uidLastSave="{00000000-0000-0000-0000-000000000000}"/>
  <bookViews>
    <workbookView xWindow="-108" yWindow="-108" windowWidth="23256" windowHeight="12576" xr2:uid="{4AC81839-0904-4815-85D2-EA73E27A1A9D}"/>
  </bookViews>
  <sheets>
    <sheet name="Экономика 10-11" sheetId="1" r:id="rId1"/>
  </sheets>
  <definedNames>
    <definedName name="_xlnm._FilterDatabase" localSheetId="0" hidden="1">'Экономика 10-11'!$A$2:$R$18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9" i="1" l="1"/>
  <c r="R9" i="1" s="1"/>
  <c r="H9" i="1"/>
  <c r="G9" i="1"/>
  <c r="F9" i="1"/>
  <c r="O10" i="1"/>
  <c r="R10" i="1" s="1"/>
  <c r="H10" i="1"/>
  <c r="G10" i="1"/>
  <c r="F10" i="1"/>
  <c r="O16" i="1"/>
  <c r="R16" i="1" s="1"/>
  <c r="H16" i="1"/>
  <c r="G16" i="1"/>
  <c r="F16" i="1"/>
  <c r="O11" i="1"/>
  <c r="R11" i="1" s="1"/>
  <c r="H11" i="1"/>
  <c r="G11" i="1"/>
  <c r="F11" i="1"/>
  <c r="O7" i="1"/>
  <c r="R7" i="1" s="1"/>
  <c r="H7" i="1"/>
  <c r="G7" i="1"/>
  <c r="F7" i="1"/>
  <c r="O17" i="1"/>
  <c r="R17" i="1" s="1"/>
  <c r="H17" i="1"/>
  <c r="G17" i="1"/>
  <c r="F17" i="1"/>
  <c r="O18" i="1"/>
  <c r="R18" i="1" s="1"/>
  <c r="H18" i="1"/>
  <c r="G18" i="1"/>
  <c r="F18" i="1"/>
  <c r="O12" i="1"/>
  <c r="R12" i="1" s="1"/>
  <c r="H12" i="1"/>
  <c r="G12" i="1"/>
  <c r="F12" i="1"/>
  <c r="O14" i="1"/>
  <c r="R14" i="1" s="1"/>
  <c r="H14" i="1"/>
  <c r="G14" i="1"/>
  <c r="F14" i="1"/>
  <c r="O15" i="1"/>
  <c r="R15" i="1" s="1"/>
  <c r="H15" i="1"/>
  <c r="G15" i="1"/>
  <c r="F15" i="1"/>
  <c r="O13" i="1"/>
  <c r="R13" i="1" s="1"/>
  <c r="H13" i="1"/>
  <c r="G13" i="1"/>
  <c r="F13" i="1"/>
  <c r="O8" i="1"/>
  <c r="R8" i="1" s="1"/>
  <c r="H8" i="1"/>
  <c r="G8" i="1"/>
  <c r="F8" i="1"/>
  <c r="Q8" i="1" l="1"/>
  <c r="Q13" i="1"/>
  <c r="Q15" i="1"/>
  <c r="Q14" i="1"/>
  <c r="Q12" i="1"/>
  <c r="Q18" i="1"/>
  <c r="Q17" i="1"/>
  <c r="Q7" i="1"/>
  <c r="Q11" i="1"/>
  <c r="Q16" i="1"/>
  <c r="Q10" i="1"/>
  <c r="Q9" i="1"/>
</calcChain>
</file>

<file path=xl/sharedStrings.xml><?xml version="1.0" encoding="utf-8"?>
<sst xmlns="http://schemas.openxmlformats.org/spreadsheetml/2006/main" count="92" uniqueCount="69">
  <si>
    <t>№ п/п</t>
  </si>
  <si>
    <t>Пол (Ж/М)</t>
  </si>
  <si>
    <t>Фамилия</t>
  </si>
  <si>
    <t>Имя</t>
  </si>
  <si>
    <t>Отчество</t>
  </si>
  <si>
    <t>Код школы</t>
  </si>
  <si>
    <t>Класс</t>
  </si>
  <si>
    <t>Шифр участника</t>
  </si>
  <si>
    <t>Город</t>
  </si>
  <si>
    <t>№ части/задания</t>
  </si>
  <si>
    <t>Общий балл</t>
  </si>
  <si>
    <t>МАХ балл</t>
  </si>
  <si>
    <t>% выполнения</t>
  </si>
  <si>
    <t>Статус</t>
  </si>
  <si>
    <t>№1</t>
  </si>
  <si>
    <t>№2</t>
  </si>
  <si>
    <t>Ж</t>
  </si>
  <si>
    <t>Переславль-Залесский</t>
  </si>
  <si>
    <t>Болдырева</t>
  </si>
  <si>
    <t>Дарья</t>
  </si>
  <si>
    <t>Александровна</t>
  </si>
  <si>
    <t>Котюнина</t>
  </si>
  <si>
    <t>Елизавета</t>
  </si>
  <si>
    <t>Сергеевна</t>
  </si>
  <si>
    <t>Э1002</t>
  </si>
  <si>
    <t>Зелинская</t>
  </si>
  <si>
    <t xml:space="preserve">Карина </t>
  </si>
  <si>
    <t>Э1003</t>
  </si>
  <si>
    <t>М</t>
  </si>
  <si>
    <t xml:space="preserve">Корчагин </t>
  </si>
  <si>
    <t>Алексей</t>
  </si>
  <si>
    <t>Олегович</t>
  </si>
  <si>
    <t>Ананьина</t>
  </si>
  <si>
    <t xml:space="preserve">Екатерина </t>
  </si>
  <si>
    <t>Игоревна</t>
  </si>
  <si>
    <t>Э1001</t>
  </si>
  <si>
    <t>Федосеев</t>
  </si>
  <si>
    <t>Тимофей</t>
  </si>
  <si>
    <t>Михайлович</t>
  </si>
  <si>
    <t>Буйневич</t>
  </si>
  <si>
    <t xml:space="preserve">Егор </t>
  </si>
  <si>
    <t>Сергеевич</t>
  </si>
  <si>
    <t>Э1004</t>
  </si>
  <si>
    <t>Э1006</t>
  </si>
  <si>
    <t>Алина</t>
  </si>
  <si>
    <t>Удальцов</t>
  </si>
  <si>
    <t>Константин</t>
  </si>
  <si>
    <t>Игоревич</t>
  </si>
  <si>
    <t>Вердиева</t>
  </si>
  <si>
    <t>Вадимовна</t>
  </si>
  <si>
    <t>Э1110</t>
  </si>
  <si>
    <t>Мамедов</t>
  </si>
  <si>
    <t>Магамед</t>
  </si>
  <si>
    <t>Шамил оглы</t>
  </si>
  <si>
    <t xml:space="preserve">Зубков </t>
  </si>
  <si>
    <t>Петр</t>
  </si>
  <si>
    <t>Андреевич</t>
  </si>
  <si>
    <t>Э1111</t>
  </si>
  <si>
    <t>Э1109</t>
  </si>
  <si>
    <t>Э1112</t>
  </si>
  <si>
    <t>Беляков</t>
  </si>
  <si>
    <t>Руслан</t>
  </si>
  <si>
    <t>Итоговая ведомость муниципального этапа всероссийской олимпиады школьников по экономике</t>
  </si>
  <si>
    <t>«29» ноября 2021 г.</t>
  </si>
  <si>
    <t>Э1107</t>
  </si>
  <si>
    <t>Э1108</t>
  </si>
  <si>
    <t>Э1105</t>
  </si>
  <si>
    <t>И</t>
  </si>
  <si>
    <t>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</si>
</sst>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6" fillId="0" borderId="0"/>
    <xf numFmtId="0" fontId="7" fillId="0" borderId="0"/>
    <xf numFmtId="0" fontId="1" fillId="0" borderId="0"/>
  </cellStyleXfs>
  <cellXfs count="5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3" fillId="0" borderId="0" xfId="0" applyNumberFormat="1" applyFont="1"/>
    <xf numFmtId="0" fontId="5" fillId="0" borderId="0" xfId="0" applyFont="1"/>
    <xf numFmtId="0" fontId="3" fillId="0" borderId="0" xfId="0" applyFont="1"/>
    <xf numFmtId="0" fontId="3" fillId="6" borderId="1" xfId="0" applyFont="1" applyFill="1" applyBorder="1" applyAlignment="1">
      <alignment horizontal="center" vertical="top" wrapText="1"/>
    </xf>
    <xf numFmtId="1" fontId="3" fillId="6" borderId="1" xfId="0" applyNumberFormat="1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horizontal="center" vertical="top" wrapText="1"/>
    </xf>
    <xf numFmtId="0" fontId="3" fillId="6" borderId="3" xfId="0" applyFont="1" applyFill="1" applyBorder="1" applyAlignment="1">
      <alignment horizontal="center" vertical="top" wrapText="1"/>
    </xf>
    <xf numFmtId="49" fontId="3" fillId="6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distributed"/>
    </xf>
    <xf numFmtId="0" fontId="3" fillId="6" borderId="4" xfId="0" applyFont="1" applyFill="1" applyBorder="1" applyAlignment="1">
      <alignment horizontal="center" vertical="top" wrapText="1"/>
    </xf>
    <xf numFmtId="1" fontId="3" fillId="6" borderId="4" xfId="0" applyNumberFormat="1" applyFont="1" applyFill="1" applyBorder="1" applyAlignment="1">
      <alignment horizontal="center" vertical="top" wrapText="1"/>
    </xf>
    <xf numFmtId="0" fontId="4" fillId="6" borderId="4" xfId="0" applyFont="1" applyFill="1" applyBorder="1" applyAlignment="1">
      <alignment horizontal="center" vertical="top" wrapText="1"/>
    </xf>
    <xf numFmtId="49" fontId="3" fillId="6" borderId="4" xfId="0" applyNumberFormat="1" applyFont="1" applyFill="1" applyBorder="1" applyAlignment="1">
      <alignment horizontal="center" vertical="top" wrapText="1"/>
    </xf>
    <xf numFmtId="0" fontId="3" fillId="6" borderId="5" xfId="0" applyFont="1" applyFill="1" applyBorder="1" applyAlignment="1">
      <alignment horizontal="center" vertical="top" wrapText="1"/>
    </xf>
    <xf numFmtId="1" fontId="3" fillId="6" borderId="5" xfId="0" applyNumberFormat="1" applyFont="1" applyFill="1" applyBorder="1" applyAlignment="1">
      <alignment horizontal="center" vertical="top" wrapText="1"/>
    </xf>
    <xf numFmtId="0" fontId="4" fillId="6" borderId="5" xfId="0" applyFont="1" applyFill="1" applyBorder="1" applyAlignment="1">
      <alignment horizontal="center" vertical="top" wrapText="1"/>
    </xf>
    <xf numFmtId="49" fontId="3" fillId="6" borderId="5" xfId="0" applyNumberFormat="1" applyFont="1" applyFill="1" applyBorder="1" applyAlignment="1">
      <alignment horizontal="center" vertical="top" wrapText="1"/>
    </xf>
    <xf numFmtId="0" fontId="3" fillId="3" borderId="6" xfId="0" applyFont="1" applyFill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vertical="top" wrapText="1"/>
    </xf>
    <xf numFmtId="164" fontId="3" fillId="2" borderId="6" xfId="2" applyNumberFormat="1" applyFont="1" applyFill="1" applyBorder="1"/>
    <xf numFmtId="0" fontId="3" fillId="2" borderId="6" xfId="3" applyFont="1" applyFill="1" applyBorder="1" applyAlignment="1">
      <alignment horizontal="center" vertical="center"/>
    </xf>
    <xf numFmtId="1" fontId="8" fillId="2" borderId="6" xfId="0" applyNumberFormat="1" applyFont="1" applyFill="1" applyBorder="1" applyAlignment="1">
      <alignment horizontal="center" vertical="center"/>
    </xf>
    <xf numFmtId="0" fontId="4" fillId="2" borderId="6" xfId="3" applyFont="1" applyFill="1" applyBorder="1" applyAlignment="1">
      <alignment horizontal="center"/>
    </xf>
    <xf numFmtId="0" fontId="4" fillId="3" borderId="6" xfId="3" applyFont="1" applyFill="1" applyBorder="1"/>
    <xf numFmtId="0" fontId="4" fillId="4" borderId="6" xfId="3" applyFont="1" applyFill="1" applyBorder="1"/>
    <xf numFmtId="0" fontId="4" fillId="3" borderId="6" xfId="2" applyFont="1" applyFill="1" applyBorder="1"/>
    <xf numFmtId="0" fontId="8" fillId="5" borderId="6" xfId="0" applyFont="1" applyFill="1" applyBorder="1"/>
    <xf numFmtId="9" fontId="8" fillId="3" borderId="6" xfId="1" applyFont="1" applyFill="1" applyBorder="1" applyAlignment="1"/>
    <xf numFmtId="0" fontId="9" fillId="3" borderId="6" xfId="0" applyFont="1" applyFill="1" applyBorder="1"/>
    <xf numFmtId="0" fontId="3" fillId="2" borderId="6" xfId="3" applyFont="1" applyFill="1" applyBorder="1" applyAlignment="1">
      <alignment horizontal="center"/>
    </xf>
    <xf numFmtId="1" fontId="3" fillId="2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4" borderId="6" xfId="0" applyFont="1" applyFill="1" applyBorder="1"/>
    <xf numFmtId="1" fontId="8" fillId="2" borderId="6" xfId="0" applyNumberFormat="1" applyFont="1" applyFill="1" applyBorder="1" applyAlignment="1">
      <alignment horizontal="center"/>
    </xf>
    <xf numFmtId="0" fontId="8" fillId="3" borderId="6" xfId="0" applyFont="1" applyFill="1" applyBorder="1"/>
    <xf numFmtId="0" fontId="4" fillId="2" borderId="6" xfId="4" applyFont="1" applyFill="1" applyBorder="1" applyAlignment="1">
      <alignment horizontal="center"/>
    </xf>
    <xf numFmtId="0" fontId="4" fillId="2" borderId="6" xfId="0" applyFont="1" applyFill="1" applyBorder="1"/>
    <xf numFmtId="1" fontId="3" fillId="2" borderId="6" xfId="0" applyNumberFormat="1" applyFont="1" applyFill="1" applyBorder="1" applyAlignment="1">
      <alignment horizontal="center" vertical="center"/>
    </xf>
    <xf numFmtId="0" fontId="3" fillId="3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4" borderId="0" xfId="0" applyFont="1" applyFill="1"/>
    <xf numFmtId="49" fontId="3" fillId="3" borderId="0" xfId="0" applyNumberFormat="1" applyFont="1" applyFill="1"/>
    <xf numFmtId="0" fontId="3" fillId="5" borderId="0" xfId="0" applyFont="1" applyFill="1"/>
  </cellXfs>
  <cellStyles count="5">
    <cellStyle name="Обычный" xfId="0" builtinId="0"/>
    <cellStyle name="Обычный 2" xfId="3" xr:uid="{4ED5FDC1-CAFC-42C3-97DA-7A3FABBC9BAC}"/>
    <cellStyle name="Обычный 3" xfId="4" xr:uid="{F55E99D4-D62F-485A-B3E9-A95268C710E3}"/>
    <cellStyle name="Обычный 4" xfId="2" xr:uid="{BFCF5B24-4496-415E-AF25-8A82E678764A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522FF-5203-4463-9F18-0FC9BE3443E9}">
  <dimension ref="A1:R18"/>
  <sheetViews>
    <sheetView tabSelected="1" zoomScale="58" zoomScaleNormal="58" workbookViewId="0">
      <selection activeCell="J22" sqref="J22"/>
    </sheetView>
  </sheetViews>
  <sheetFormatPr defaultColWidth="9.109375" defaultRowHeight="18" x14ac:dyDescent="0.35"/>
  <cols>
    <col min="1" max="1" width="7.44140625" style="45" customWidth="1"/>
    <col min="2" max="2" width="6.88671875" style="46" hidden="1" customWidth="1"/>
    <col min="3" max="3" width="20.44140625" style="46" customWidth="1"/>
    <col min="4" max="4" width="18" style="46" hidden="1" customWidth="1"/>
    <col min="5" max="5" width="22.109375" style="46" hidden="1" customWidth="1"/>
    <col min="6" max="6" width="4.109375" style="46" hidden="1" customWidth="1"/>
    <col min="7" max="8" width="4.109375" style="46" customWidth="1"/>
    <col min="9" max="9" width="13.109375" style="47" hidden="1" customWidth="1"/>
    <col min="10" max="10" width="8.109375" style="48" customWidth="1"/>
    <col min="11" max="11" width="12.44140625" style="49" hidden="1" customWidth="1"/>
    <col min="12" max="12" width="29.33203125" style="45" customWidth="1"/>
    <col min="13" max="14" width="10.44140625" style="50" customWidth="1"/>
    <col min="15" max="15" width="10.109375" style="51" customWidth="1"/>
    <col min="16" max="16" width="10" style="52" customWidth="1"/>
    <col min="17" max="17" width="10" style="45" customWidth="1"/>
    <col min="18" max="18" width="12.5546875" style="51" customWidth="1"/>
    <col min="19" max="16384" width="9.109375" style="1"/>
  </cols>
  <sheetData>
    <row r="1" spans="1:18" x14ac:dyDescent="0.35">
      <c r="A1" s="1"/>
      <c r="B1" s="1"/>
      <c r="C1" s="1"/>
      <c r="D1" s="1"/>
      <c r="E1" s="1"/>
      <c r="F1" s="1"/>
      <c r="G1" s="1"/>
      <c r="H1" s="1"/>
      <c r="I1" s="2"/>
      <c r="J1" s="3"/>
      <c r="K1" s="4"/>
      <c r="L1" s="1"/>
      <c r="M1" s="1"/>
      <c r="N1" s="1"/>
      <c r="O1" s="5"/>
      <c r="P1" s="1"/>
      <c r="Q1" s="1"/>
      <c r="R1" s="5"/>
    </row>
    <row r="2" spans="1:18" x14ac:dyDescent="0.35">
      <c r="A2" s="1" t="s">
        <v>62</v>
      </c>
      <c r="B2" s="1"/>
      <c r="C2" s="1"/>
      <c r="D2" s="1"/>
      <c r="E2" s="1"/>
      <c r="F2" s="1"/>
      <c r="G2" s="1"/>
      <c r="H2" s="1"/>
      <c r="I2" s="2"/>
      <c r="J2" s="3"/>
      <c r="K2" s="4"/>
      <c r="L2" s="1"/>
      <c r="M2" s="1"/>
      <c r="N2" s="1"/>
      <c r="O2" s="5"/>
      <c r="P2" s="1"/>
      <c r="Q2" s="1"/>
      <c r="R2" s="5"/>
    </row>
    <row r="3" spans="1:18" x14ac:dyDescent="0.35">
      <c r="A3" s="6" t="s">
        <v>63</v>
      </c>
      <c r="B3" s="7"/>
      <c r="C3" s="7"/>
      <c r="D3" s="7"/>
      <c r="E3" s="1"/>
      <c r="F3" s="1"/>
      <c r="G3" s="1"/>
      <c r="H3" s="1"/>
      <c r="I3" s="2"/>
      <c r="J3" s="3"/>
      <c r="K3" s="4"/>
      <c r="L3" s="1"/>
      <c r="M3" s="1"/>
      <c r="N3" s="1"/>
      <c r="O3" s="5"/>
      <c r="P3" s="1"/>
      <c r="Q3" s="1"/>
      <c r="R3" s="5"/>
    </row>
    <row r="4" spans="1:18" s="14" customFormat="1" ht="22.5" customHeight="1" x14ac:dyDescent="0.3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/>
      <c r="G4" s="8" t="s">
        <v>67</v>
      </c>
      <c r="H4" s="8" t="s">
        <v>68</v>
      </c>
      <c r="I4" s="8" t="s">
        <v>5</v>
      </c>
      <c r="J4" s="9" t="s">
        <v>6</v>
      </c>
      <c r="K4" s="10" t="s">
        <v>7</v>
      </c>
      <c r="L4" s="8" t="s">
        <v>8</v>
      </c>
      <c r="M4" s="11" t="s">
        <v>9</v>
      </c>
      <c r="N4" s="12"/>
      <c r="O4" s="13" t="s">
        <v>10</v>
      </c>
      <c r="P4" s="8" t="s">
        <v>11</v>
      </c>
      <c r="Q4" s="8" t="s">
        <v>12</v>
      </c>
      <c r="R4" s="13" t="s">
        <v>13</v>
      </c>
    </row>
    <row r="5" spans="1:18" s="14" customFormat="1" ht="16.5" customHeight="1" x14ac:dyDescent="0.3">
      <c r="A5" s="15"/>
      <c r="B5" s="15"/>
      <c r="C5" s="15"/>
      <c r="D5" s="15"/>
      <c r="E5" s="15"/>
      <c r="F5" s="15"/>
      <c r="G5" s="15"/>
      <c r="H5" s="15"/>
      <c r="I5" s="15"/>
      <c r="J5" s="16"/>
      <c r="K5" s="17"/>
      <c r="L5" s="15"/>
      <c r="M5" s="8" t="s">
        <v>14</v>
      </c>
      <c r="N5" s="8" t="s">
        <v>15</v>
      </c>
      <c r="O5" s="18"/>
      <c r="P5" s="15"/>
      <c r="Q5" s="15"/>
      <c r="R5" s="18"/>
    </row>
    <row r="6" spans="1:18" s="14" customFormat="1" x14ac:dyDescent="0.3">
      <c r="A6" s="19"/>
      <c r="B6" s="19"/>
      <c r="C6" s="19"/>
      <c r="D6" s="19"/>
      <c r="E6" s="19"/>
      <c r="F6" s="19"/>
      <c r="G6" s="19"/>
      <c r="H6" s="19"/>
      <c r="I6" s="19"/>
      <c r="J6" s="20"/>
      <c r="K6" s="21"/>
      <c r="L6" s="19"/>
      <c r="M6" s="19"/>
      <c r="N6" s="19"/>
      <c r="O6" s="22"/>
      <c r="P6" s="19"/>
      <c r="Q6" s="19"/>
      <c r="R6" s="22"/>
    </row>
    <row r="7" spans="1:18" x14ac:dyDescent="0.35">
      <c r="A7" s="23">
        <v>1</v>
      </c>
      <c r="B7" s="24" t="s">
        <v>28</v>
      </c>
      <c r="C7" s="24" t="s">
        <v>45</v>
      </c>
      <c r="D7" s="24" t="s">
        <v>46</v>
      </c>
      <c r="E7" s="24" t="s">
        <v>47</v>
      </c>
      <c r="F7" s="26" t="str">
        <f>LEFT(C7,1)</f>
        <v>У</v>
      </c>
      <c r="G7" s="26" t="str">
        <f>LEFT(D7,1)</f>
        <v>К</v>
      </c>
      <c r="H7" s="26" t="str">
        <f>LEFT(E7,1)</f>
        <v>И</v>
      </c>
      <c r="I7" s="36">
        <v>761312</v>
      </c>
      <c r="J7" s="40">
        <v>11</v>
      </c>
      <c r="K7" s="29" t="s">
        <v>65</v>
      </c>
      <c r="L7" s="30" t="s">
        <v>17</v>
      </c>
      <c r="M7" s="31">
        <v>38</v>
      </c>
      <c r="N7" s="31">
        <v>40</v>
      </c>
      <c r="O7" s="32">
        <f>SUM(M7:N7)</f>
        <v>78</v>
      </c>
      <c r="P7" s="33">
        <v>100</v>
      </c>
      <c r="Q7" s="34">
        <f>O7/P7</f>
        <v>0.78</v>
      </c>
      <c r="R7" s="35" t="str">
        <f>IF(O7&gt;75%*P7,"Победитель",IF(O7&gt;50%*P7,"Призёр","Участник"))</f>
        <v>Победитель</v>
      </c>
    </row>
    <row r="8" spans="1:18" x14ac:dyDescent="0.35">
      <c r="A8" s="23">
        <v>2</v>
      </c>
      <c r="B8" s="24" t="s">
        <v>16</v>
      </c>
      <c r="C8" s="24" t="s">
        <v>18</v>
      </c>
      <c r="D8" s="24" t="s">
        <v>19</v>
      </c>
      <c r="E8" s="24" t="s">
        <v>20</v>
      </c>
      <c r="F8" s="26" t="str">
        <f>LEFT(C8,1)</f>
        <v>Б</v>
      </c>
      <c r="G8" s="26" t="str">
        <f>LEFT(D8,1)</f>
        <v>Д</v>
      </c>
      <c r="H8" s="26" t="str">
        <f>LEFT(E8,1)</f>
        <v>А</v>
      </c>
      <c r="I8" s="36">
        <v>764201</v>
      </c>
      <c r="J8" s="37">
        <v>10</v>
      </c>
      <c r="K8" s="38" t="s">
        <v>64</v>
      </c>
      <c r="L8" s="30" t="s">
        <v>17</v>
      </c>
      <c r="M8" s="39">
        <v>31</v>
      </c>
      <c r="N8" s="39">
        <v>20</v>
      </c>
      <c r="O8" s="32">
        <f>SUM(M8:N8)</f>
        <v>51</v>
      </c>
      <c r="P8" s="33">
        <v>100</v>
      </c>
      <c r="Q8" s="34">
        <f>O8/P8</f>
        <v>0.51</v>
      </c>
      <c r="R8" s="35" t="str">
        <f>IF(O8&gt;75%*P8,"Победитель",IF(O8&gt;50%*P8,"Призёр","Участник"))</f>
        <v>Призёр</v>
      </c>
    </row>
    <row r="9" spans="1:18" x14ac:dyDescent="0.35">
      <c r="A9" s="23">
        <v>3</v>
      </c>
      <c r="B9" s="24" t="s">
        <v>28</v>
      </c>
      <c r="C9" s="43" t="s">
        <v>60</v>
      </c>
      <c r="D9" s="24" t="s">
        <v>61</v>
      </c>
      <c r="E9" s="24" t="s">
        <v>56</v>
      </c>
      <c r="F9" s="26" t="str">
        <f>LEFT(C9,1)</f>
        <v>Б</v>
      </c>
      <c r="G9" s="26" t="str">
        <f>LEFT(D9,1)</f>
        <v>Р</v>
      </c>
      <c r="H9" s="26" t="str">
        <f>LEFT(E9,1)</f>
        <v>А</v>
      </c>
      <c r="I9" s="36">
        <v>761312</v>
      </c>
      <c r="J9" s="40">
        <v>12</v>
      </c>
      <c r="K9" s="29" t="s">
        <v>58</v>
      </c>
      <c r="L9" s="30" t="s">
        <v>17</v>
      </c>
      <c r="M9" s="31">
        <v>24</v>
      </c>
      <c r="N9" s="31">
        <v>15</v>
      </c>
      <c r="O9" s="32">
        <f>SUM(M9:N9)</f>
        <v>39</v>
      </c>
      <c r="P9" s="33">
        <v>100</v>
      </c>
      <c r="Q9" s="34">
        <f>O9/P9</f>
        <v>0.39</v>
      </c>
      <c r="R9" s="41" t="str">
        <f>IF(O9&gt;75%*P9,"Победитель",IF(O9&gt;50%*P9,"Призёр","Участник"))</f>
        <v>Участник</v>
      </c>
    </row>
    <row r="10" spans="1:18" x14ac:dyDescent="0.35">
      <c r="A10" s="23">
        <v>4</v>
      </c>
      <c r="B10" s="24" t="s">
        <v>28</v>
      </c>
      <c r="C10" s="24" t="s">
        <v>54</v>
      </c>
      <c r="D10" s="24" t="s">
        <v>55</v>
      </c>
      <c r="E10" s="24" t="s">
        <v>56</v>
      </c>
      <c r="F10" s="26" t="str">
        <f>LEFT(C10,1)</f>
        <v>З</v>
      </c>
      <c r="G10" s="26" t="str">
        <f>LEFT(D10,1)</f>
        <v>П</v>
      </c>
      <c r="H10" s="26" t="str">
        <f>LEFT(E10,1)</f>
        <v>А</v>
      </c>
      <c r="I10" s="36">
        <v>763113</v>
      </c>
      <c r="J10" s="40">
        <v>11</v>
      </c>
      <c r="K10" s="29" t="s">
        <v>59</v>
      </c>
      <c r="L10" s="30" t="s">
        <v>17</v>
      </c>
      <c r="M10" s="31">
        <v>10</v>
      </c>
      <c r="N10" s="31">
        <v>20</v>
      </c>
      <c r="O10" s="32">
        <f>SUM(M10:N10)</f>
        <v>30</v>
      </c>
      <c r="P10" s="33">
        <v>100</v>
      </c>
      <c r="Q10" s="34">
        <f>O10/P10</f>
        <v>0.3</v>
      </c>
      <c r="R10" s="41" t="str">
        <f>IF(O10&gt;75%*P10,"Победитель",IF(O10&gt;50%*P10,"Призёр","Участник"))</f>
        <v>Участник</v>
      </c>
    </row>
    <row r="11" spans="1:18" x14ac:dyDescent="0.35">
      <c r="A11" s="23">
        <v>5</v>
      </c>
      <c r="B11" s="24" t="s">
        <v>16</v>
      </c>
      <c r="C11" s="25" t="s">
        <v>48</v>
      </c>
      <c r="D11" s="25" t="s">
        <v>44</v>
      </c>
      <c r="E11" s="25" t="s">
        <v>49</v>
      </c>
      <c r="F11" s="26" t="str">
        <f>LEFT(C11,1)</f>
        <v>В</v>
      </c>
      <c r="G11" s="26" t="str">
        <f>LEFT(D11,1)</f>
        <v>А</v>
      </c>
      <c r="H11" s="26" t="str">
        <f>LEFT(E11,1)</f>
        <v>В</v>
      </c>
      <c r="I11" s="27">
        <v>764204</v>
      </c>
      <c r="J11" s="44">
        <v>11</v>
      </c>
      <c r="K11" s="29" t="s">
        <v>66</v>
      </c>
      <c r="L11" s="30" t="s">
        <v>17</v>
      </c>
      <c r="M11" s="31">
        <v>14</v>
      </c>
      <c r="N11" s="31">
        <v>15</v>
      </c>
      <c r="O11" s="32">
        <f>SUM(M11:N11)</f>
        <v>29</v>
      </c>
      <c r="P11" s="33">
        <v>100</v>
      </c>
      <c r="Q11" s="34">
        <f>O11/P11</f>
        <v>0.28999999999999998</v>
      </c>
      <c r="R11" s="41" t="str">
        <f>IF(O11&gt;75%*P11,"Победитель",IF(O11&gt;50%*P11,"Призёр","Участник"))</f>
        <v>Участник</v>
      </c>
    </row>
    <row r="12" spans="1:18" x14ac:dyDescent="0.35">
      <c r="A12" s="23">
        <v>6</v>
      </c>
      <c r="B12" s="24" t="s">
        <v>16</v>
      </c>
      <c r="C12" s="25" t="s">
        <v>32</v>
      </c>
      <c r="D12" s="25" t="s">
        <v>33</v>
      </c>
      <c r="E12" s="25" t="s">
        <v>34</v>
      </c>
      <c r="F12" s="26" t="str">
        <f>LEFT(C12,1)</f>
        <v>А</v>
      </c>
      <c r="G12" s="26" t="str">
        <f>LEFT(D12,1)</f>
        <v>Е</v>
      </c>
      <c r="H12" s="26" t="str">
        <f>LEFT(E12,1)</f>
        <v>И</v>
      </c>
      <c r="I12" s="27">
        <v>764204</v>
      </c>
      <c r="J12" s="28">
        <v>10</v>
      </c>
      <c r="K12" s="29" t="s">
        <v>27</v>
      </c>
      <c r="L12" s="30" t="s">
        <v>17</v>
      </c>
      <c r="M12" s="31">
        <v>10</v>
      </c>
      <c r="N12" s="31">
        <v>10</v>
      </c>
      <c r="O12" s="32">
        <f>SUM(M12:N12)</f>
        <v>20</v>
      </c>
      <c r="P12" s="33">
        <v>100</v>
      </c>
      <c r="Q12" s="34">
        <f>O12/P12</f>
        <v>0.2</v>
      </c>
      <c r="R12" s="41" t="str">
        <f>IF(O12&gt;75%*P12,"Победитель",IF(O12&gt;50%*P12,"Призёр","Участник"))</f>
        <v>Участник</v>
      </c>
    </row>
    <row r="13" spans="1:18" x14ac:dyDescent="0.35">
      <c r="A13" s="23">
        <v>7</v>
      </c>
      <c r="B13" s="24" t="s">
        <v>16</v>
      </c>
      <c r="C13" s="25" t="s">
        <v>21</v>
      </c>
      <c r="D13" s="25" t="s">
        <v>22</v>
      </c>
      <c r="E13" s="25" t="s">
        <v>23</v>
      </c>
      <c r="F13" s="26" t="str">
        <f>LEFT(C13,1)</f>
        <v>К</v>
      </c>
      <c r="G13" s="26" t="str">
        <f>LEFT(D13,1)</f>
        <v>Е</v>
      </c>
      <c r="H13" s="26" t="str">
        <f>LEFT(E13,1)</f>
        <v>С</v>
      </c>
      <c r="I13" s="27">
        <v>764204</v>
      </c>
      <c r="J13" s="28">
        <v>10</v>
      </c>
      <c r="K13" s="29" t="s">
        <v>42</v>
      </c>
      <c r="L13" s="30" t="s">
        <v>17</v>
      </c>
      <c r="M13" s="31">
        <v>9</v>
      </c>
      <c r="N13" s="31">
        <v>10</v>
      </c>
      <c r="O13" s="32">
        <f>SUM(M13:N13)</f>
        <v>19</v>
      </c>
      <c r="P13" s="33">
        <v>100</v>
      </c>
      <c r="Q13" s="34">
        <f>O13/P13</f>
        <v>0.19</v>
      </c>
      <c r="R13" s="41" t="str">
        <f>IF(O13&gt;75%*P13,"Победитель",IF(O13&gt;50%*P13,"Призёр","Участник"))</f>
        <v>Участник</v>
      </c>
    </row>
    <row r="14" spans="1:18" x14ac:dyDescent="0.35">
      <c r="A14" s="23">
        <v>8</v>
      </c>
      <c r="B14" s="24" t="s">
        <v>28</v>
      </c>
      <c r="C14" s="24" t="s">
        <v>29</v>
      </c>
      <c r="D14" s="24" t="s">
        <v>30</v>
      </c>
      <c r="E14" s="24" t="s">
        <v>31</v>
      </c>
      <c r="F14" s="26" t="str">
        <f>LEFT(C14,1)</f>
        <v>К</v>
      </c>
      <c r="G14" s="26" t="str">
        <f>LEFT(D14,1)</f>
        <v>А</v>
      </c>
      <c r="H14" s="26" t="str">
        <f>LEFT(E14,1)</f>
        <v>О</v>
      </c>
      <c r="I14" s="36">
        <v>764201</v>
      </c>
      <c r="J14" s="40">
        <v>10</v>
      </c>
      <c r="K14" s="29" t="s">
        <v>43</v>
      </c>
      <c r="L14" s="30" t="s">
        <v>17</v>
      </c>
      <c r="M14" s="31">
        <v>16</v>
      </c>
      <c r="N14" s="31">
        <v>0</v>
      </c>
      <c r="O14" s="32">
        <f>SUM(M14:N14)</f>
        <v>16</v>
      </c>
      <c r="P14" s="33">
        <v>100</v>
      </c>
      <c r="Q14" s="34">
        <f>O14/P14</f>
        <v>0.16</v>
      </c>
      <c r="R14" s="41" t="str">
        <f>IF(O14&gt;75%*P14,"Победитель",IF(O14&gt;50%*P14,"Призёр","Участник"))</f>
        <v>Участник</v>
      </c>
    </row>
    <row r="15" spans="1:18" x14ac:dyDescent="0.35">
      <c r="A15" s="23">
        <v>9</v>
      </c>
      <c r="B15" s="24" t="s">
        <v>16</v>
      </c>
      <c r="C15" s="25" t="s">
        <v>25</v>
      </c>
      <c r="D15" s="25" t="s">
        <v>26</v>
      </c>
      <c r="E15" s="25" t="s">
        <v>23</v>
      </c>
      <c r="F15" s="26" t="str">
        <f>LEFT(C15,1)</f>
        <v>З</v>
      </c>
      <c r="G15" s="26" t="str">
        <f>LEFT(D15,1)</f>
        <v>К</v>
      </c>
      <c r="H15" s="26" t="str">
        <f>LEFT(E15,1)</f>
        <v>С</v>
      </c>
      <c r="I15" s="27">
        <v>764204</v>
      </c>
      <c r="J15" s="28">
        <v>10</v>
      </c>
      <c r="K15" s="29" t="s">
        <v>35</v>
      </c>
      <c r="L15" s="30" t="s">
        <v>17</v>
      </c>
      <c r="M15" s="31">
        <v>14</v>
      </c>
      <c r="N15" s="31">
        <v>0</v>
      </c>
      <c r="O15" s="32">
        <f>SUM(M15:N15)</f>
        <v>14</v>
      </c>
      <c r="P15" s="33">
        <v>100</v>
      </c>
      <c r="Q15" s="34">
        <f>O15/P15</f>
        <v>0.14000000000000001</v>
      </c>
      <c r="R15" s="41" t="str">
        <f>IF(O15&gt;75%*P15,"Победитель",IF(O15&gt;50%*P15,"Призёр","Участник"))</f>
        <v>Участник</v>
      </c>
    </row>
    <row r="16" spans="1:18" x14ac:dyDescent="0.35">
      <c r="A16" s="23">
        <v>10</v>
      </c>
      <c r="B16" s="24" t="s">
        <v>28</v>
      </c>
      <c r="C16" s="24" t="s">
        <v>51</v>
      </c>
      <c r="D16" s="24" t="s">
        <v>52</v>
      </c>
      <c r="E16" s="24" t="s">
        <v>53</v>
      </c>
      <c r="F16" s="26" t="str">
        <f>LEFT(C16,1)</f>
        <v>М</v>
      </c>
      <c r="G16" s="26" t="str">
        <f>LEFT(D16,1)</f>
        <v>М</v>
      </c>
      <c r="H16" s="26" t="str">
        <f>LEFT(E16,1)</f>
        <v>Ш</v>
      </c>
      <c r="I16" s="36">
        <v>763113</v>
      </c>
      <c r="J16" s="40">
        <v>11</v>
      </c>
      <c r="K16" s="42" t="s">
        <v>57</v>
      </c>
      <c r="L16" s="30" t="s">
        <v>17</v>
      </c>
      <c r="M16" s="31">
        <v>8</v>
      </c>
      <c r="N16" s="31">
        <v>0</v>
      </c>
      <c r="O16" s="32">
        <f>SUM(M16:N16)</f>
        <v>8</v>
      </c>
      <c r="P16" s="33">
        <v>100</v>
      </c>
      <c r="Q16" s="34">
        <f>O16/P16</f>
        <v>0.08</v>
      </c>
      <c r="R16" s="41" t="str">
        <f>IF(O16&gt;75%*P16,"Победитель",IF(O16&gt;50%*P16,"Призёр","Участник"))</f>
        <v>Участник</v>
      </c>
    </row>
    <row r="17" spans="1:18" x14ac:dyDescent="0.35">
      <c r="A17" s="23">
        <v>11</v>
      </c>
      <c r="B17" s="24" t="s">
        <v>28</v>
      </c>
      <c r="C17" s="25" t="s">
        <v>39</v>
      </c>
      <c r="D17" s="25" t="s">
        <v>40</v>
      </c>
      <c r="E17" s="25" t="s">
        <v>41</v>
      </c>
      <c r="F17" s="26" t="str">
        <f>LEFT(C17,1)</f>
        <v>Б</v>
      </c>
      <c r="G17" s="26" t="str">
        <f>LEFT(D17,1)</f>
        <v>Е</v>
      </c>
      <c r="H17" s="26" t="str">
        <f>LEFT(E17,1)</f>
        <v>С</v>
      </c>
      <c r="I17" s="27">
        <v>764204</v>
      </c>
      <c r="J17" s="28">
        <v>10</v>
      </c>
      <c r="K17" s="29" t="s">
        <v>24</v>
      </c>
      <c r="L17" s="30" t="s">
        <v>17</v>
      </c>
      <c r="M17" s="31">
        <v>7</v>
      </c>
      <c r="N17" s="31">
        <v>0</v>
      </c>
      <c r="O17" s="32">
        <f>SUM(M17:N17)</f>
        <v>7</v>
      </c>
      <c r="P17" s="33">
        <v>100</v>
      </c>
      <c r="Q17" s="34">
        <f>O17/P17</f>
        <v>7.0000000000000007E-2</v>
      </c>
      <c r="R17" s="41" t="str">
        <f>IF(O17&gt;75%*P17,"Победитель",IF(O17&gt;50%*P17,"Призёр","Участник"))</f>
        <v>Участник</v>
      </c>
    </row>
    <row r="18" spans="1:18" x14ac:dyDescent="0.35">
      <c r="A18" s="23">
        <v>12</v>
      </c>
      <c r="B18" s="24" t="s">
        <v>28</v>
      </c>
      <c r="C18" s="24" t="s">
        <v>36</v>
      </c>
      <c r="D18" s="24" t="s">
        <v>37</v>
      </c>
      <c r="E18" s="24" t="s">
        <v>38</v>
      </c>
      <c r="F18" s="26" t="str">
        <f>LEFT(C18,1)</f>
        <v>Ф</v>
      </c>
      <c r="G18" s="26" t="str">
        <f>LEFT(D18,1)</f>
        <v>Т</v>
      </c>
      <c r="H18" s="26" t="str">
        <f>LEFT(E18,1)</f>
        <v>М</v>
      </c>
      <c r="I18" s="36">
        <v>764207</v>
      </c>
      <c r="J18" s="40">
        <v>10</v>
      </c>
      <c r="K18" s="29" t="s">
        <v>50</v>
      </c>
      <c r="L18" s="30" t="s">
        <v>17</v>
      </c>
      <c r="M18" s="31">
        <v>6</v>
      </c>
      <c r="N18" s="31">
        <v>0</v>
      </c>
      <c r="O18" s="32">
        <f>SUM(M18:N18)</f>
        <v>6</v>
      </c>
      <c r="P18" s="33">
        <v>100</v>
      </c>
      <c r="Q18" s="34">
        <f>O18/P18</f>
        <v>0.06</v>
      </c>
      <c r="R18" s="41" t="str">
        <f>IF(O18&gt;75%*P18,"Победитель",IF(O18&gt;50%*P18,"Призёр","Участник"))</f>
        <v>Участник</v>
      </c>
    </row>
  </sheetData>
  <sheetProtection algorithmName="SHA-512" hashValue="+woFIhu8gwEWC+xoKR6OeKaE+qQs82KbulUUyoxn3uOlQCSS2ROQbF8jHIUVY9EXmUTgT02Cu6EeLO8pAuGC+g==" saltValue="w+zUFIlhjV6lqNQr1v8ajQ==" spinCount="100000" sheet="1" objects="1" scenarios="1"/>
  <sortState xmlns:xlrd2="http://schemas.microsoft.com/office/spreadsheetml/2017/richdata2" ref="B7:R18">
    <sortCondition descending="1" ref="O7:O18"/>
    <sortCondition ref="C7:C18"/>
  </sortState>
  <mergeCells count="20">
    <mergeCell ref="L4:L6"/>
    <mergeCell ref="M4:N4"/>
    <mergeCell ref="O4:O6"/>
    <mergeCell ref="P4:P6"/>
    <mergeCell ref="Q4:Q6"/>
    <mergeCell ref="R4:R6"/>
    <mergeCell ref="M5:M6"/>
    <mergeCell ref="N5:N6"/>
    <mergeCell ref="F4:F6"/>
    <mergeCell ref="G4:G6"/>
    <mergeCell ref="H4:H6"/>
    <mergeCell ref="I4:I6"/>
    <mergeCell ref="J4:J6"/>
    <mergeCell ref="K4:K6"/>
    <mergeCell ref="A3:D3"/>
    <mergeCell ref="A4:A6"/>
    <mergeCell ref="B4:B6"/>
    <mergeCell ref="C4:C6"/>
    <mergeCell ref="D4:D6"/>
    <mergeCell ref="E4:E6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Экономика 10-11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2021-12-01T12:52:54Z</dcterms:created>
  <dcterms:modified xsi:type="dcterms:W3CDTF">2021-12-01T13:40:30Z</dcterms:modified>
</cp:coreProperties>
</file>