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ОЛИМПИАДА ВсОШ\2021-2022 олимпиады\2_Муниципальный этап\_Итоги\"/>
    </mc:Choice>
  </mc:AlternateContent>
  <xr:revisionPtr revIDLastSave="0" documentId="8_{FACD01E7-27AD-4236-810C-AAB4607DF03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Английский язык_7-11" sheetId="1" r:id="rId1"/>
  </sheets>
  <definedNames>
    <definedName name="_xlnm._FilterDatabase" localSheetId="0" hidden="1">'Английский язык_7-11'!$A$3:$T$53</definedName>
    <definedName name="_xlnm.Print_Titles" localSheetId="0">'Английский язык_7-11'!$5:$7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9" i="1" l="1"/>
  <c r="T10" i="1"/>
  <c r="T11" i="1"/>
  <c r="T12" i="1"/>
  <c r="T13" i="1"/>
  <c r="T14" i="1"/>
  <c r="T16" i="1"/>
  <c r="T17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52" i="1"/>
  <c r="T53" i="1"/>
  <c r="F15" i="1"/>
  <c r="G15" i="1"/>
  <c r="H15" i="1"/>
  <c r="Q15" i="1"/>
  <c r="S15" i="1" s="1"/>
  <c r="Q26" i="1"/>
  <c r="H26" i="1"/>
  <c r="G26" i="1"/>
  <c r="F26" i="1"/>
  <c r="Q53" i="1"/>
  <c r="H53" i="1"/>
  <c r="G53" i="1"/>
  <c r="F53" i="1"/>
  <c r="Q52" i="1"/>
  <c r="H52" i="1"/>
  <c r="G52" i="1"/>
  <c r="F52" i="1"/>
  <c r="Q49" i="1"/>
  <c r="H49" i="1"/>
  <c r="G49" i="1"/>
  <c r="F49" i="1"/>
  <c r="Q51" i="1"/>
  <c r="H51" i="1"/>
  <c r="G51" i="1"/>
  <c r="F51" i="1"/>
  <c r="Q48" i="1"/>
  <c r="H48" i="1"/>
  <c r="G48" i="1"/>
  <c r="F48" i="1"/>
  <c r="Q47" i="1"/>
  <c r="S47" i="1" s="1"/>
  <c r="H47" i="1"/>
  <c r="G47" i="1"/>
  <c r="F47" i="1"/>
  <c r="Q50" i="1"/>
  <c r="S50" i="1" s="1"/>
  <c r="H50" i="1"/>
  <c r="G50" i="1"/>
  <c r="F50" i="1"/>
  <c r="Q32" i="1"/>
  <c r="H32" i="1"/>
  <c r="G32" i="1"/>
  <c r="F32" i="1"/>
  <c r="Q40" i="1"/>
  <c r="S40" i="1" s="1"/>
  <c r="H40" i="1"/>
  <c r="G40" i="1"/>
  <c r="F40" i="1"/>
  <c r="Q41" i="1"/>
  <c r="S41" i="1" s="1"/>
  <c r="H41" i="1"/>
  <c r="G41" i="1"/>
  <c r="F41" i="1"/>
  <c r="Q42" i="1"/>
  <c r="S42" i="1" s="1"/>
  <c r="H42" i="1"/>
  <c r="G42" i="1"/>
  <c r="F42" i="1"/>
  <c r="Q39" i="1"/>
  <c r="S39" i="1" s="1"/>
  <c r="H39" i="1"/>
  <c r="G39" i="1"/>
  <c r="F39" i="1"/>
  <c r="Q34" i="1"/>
  <c r="S34" i="1" s="1"/>
  <c r="H34" i="1"/>
  <c r="G34" i="1"/>
  <c r="F34" i="1"/>
  <c r="Q45" i="1"/>
  <c r="S45" i="1" s="1"/>
  <c r="H45" i="1"/>
  <c r="G45" i="1"/>
  <c r="F45" i="1"/>
  <c r="Q33" i="1"/>
  <c r="S33" i="1" s="1"/>
  <c r="H33" i="1"/>
  <c r="G33" i="1"/>
  <c r="F33" i="1"/>
  <c r="Q36" i="1"/>
  <c r="S36" i="1" s="1"/>
  <c r="H36" i="1"/>
  <c r="G36" i="1"/>
  <c r="F36" i="1"/>
  <c r="Q35" i="1"/>
  <c r="H35" i="1"/>
  <c r="G35" i="1"/>
  <c r="F35" i="1"/>
  <c r="Q37" i="1"/>
  <c r="S37" i="1" s="1"/>
  <c r="H37" i="1"/>
  <c r="G37" i="1"/>
  <c r="F37" i="1"/>
  <c r="Q38" i="1"/>
  <c r="S38" i="1" s="1"/>
  <c r="H38" i="1"/>
  <c r="G38" i="1"/>
  <c r="F38" i="1"/>
  <c r="Q46" i="1"/>
  <c r="S46" i="1" s="1"/>
  <c r="H46" i="1"/>
  <c r="G46" i="1"/>
  <c r="F46" i="1"/>
  <c r="Q43" i="1"/>
  <c r="H43" i="1"/>
  <c r="G43" i="1"/>
  <c r="F43" i="1"/>
  <c r="Q44" i="1"/>
  <c r="H44" i="1"/>
  <c r="G44" i="1"/>
  <c r="F44" i="1"/>
  <c r="Q31" i="1"/>
  <c r="H31" i="1"/>
  <c r="G31" i="1"/>
  <c r="F31" i="1"/>
  <c r="Q27" i="1"/>
  <c r="H27" i="1"/>
  <c r="G27" i="1"/>
  <c r="F27" i="1"/>
  <c r="Q30" i="1"/>
  <c r="H30" i="1"/>
  <c r="G30" i="1"/>
  <c r="F30" i="1"/>
  <c r="Q29" i="1"/>
  <c r="H29" i="1"/>
  <c r="G29" i="1"/>
  <c r="F29" i="1"/>
  <c r="Q28" i="1"/>
  <c r="H28" i="1"/>
  <c r="G28" i="1"/>
  <c r="F28" i="1"/>
  <c r="Q25" i="1"/>
  <c r="H25" i="1"/>
  <c r="G25" i="1"/>
  <c r="F25" i="1"/>
  <c r="Q23" i="1"/>
  <c r="H23" i="1"/>
  <c r="G23" i="1"/>
  <c r="F23" i="1"/>
  <c r="Q24" i="1"/>
  <c r="Q19" i="1"/>
  <c r="H19" i="1"/>
  <c r="G19" i="1"/>
  <c r="F19" i="1"/>
  <c r="Q16" i="1"/>
  <c r="H16" i="1"/>
  <c r="G16" i="1"/>
  <c r="F16" i="1"/>
  <c r="Q21" i="1"/>
  <c r="H21" i="1"/>
  <c r="G21" i="1"/>
  <c r="F21" i="1"/>
  <c r="Q18" i="1"/>
  <c r="H18" i="1"/>
  <c r="G18" i="1"/>
  <c r="F18" i="1"/>
  <c r="Q17" i="1"/>
  <c r="H17" i="1"/>
  <c r="G17" i="1"/>
  <c r="F17" i="1"/>
  <c r="Q22" i="1"/>
  <c r="H22" i="1"/>
  <c r="G22" i="1"/>
  <c r="F22" i="1"/>
  <c r="Q20" i="1"/>
  <c r="S20" i="1" s="1"/>
  <c r="H20" i="1"/>
  <c r="G20" i="1"/>
  <c r="F20" i="1"/>
  <c r="Q13" i="1"/>
  <c r="S13" i="1" s="1"/>
  <c r="H13" i="1"/>
  <c r="G13" i="1"/>
  <c r="F13" i="1"/>
  <c r="Q12" i="1"/>
  <c r="S12" i="1" s="1"/>
  <c r="H12" i="1"/>
  <c r="G12" i="1"/>
  <c r="F12" i="1"/>
  <c r="Q14" i="1"/>
  <c r="S14" i="1" s="1"/>
  <c r="H14" i="1"/>
  <c r="G14" i="1"/>
  <c r="F14" i="1"/>
  <c r="Q8" i="1"/>
  <c r="S8" i="1" s="1"/>
  <c r="H8" i="1"/>
  <c r="G8" i="1"/>
  <c r="F8" i="1"/>
  <c r="Q9" i="1"/>
  <c r="S9" i="1" s="1"/>
  <c r="H9" i="1"/>
  <c r="G9" i="1"/>
  <c r="F9" i="1"/>
  <c r="Q10" i="1"/>
  <c r="H10" i="1"/>
  <c r="G10" i="1"/>
  <c r="F10" i="1"/>
  <c r="Q11" i="1"/>
  <c r="H11" i="1"/>
  <c r="G11" i="1"/>
  <c r="F11" i="1"/>
  <c r="S23" i="1" l="1"/>
  <c r="S26" i="1"/>
  <c r="S28" i="1"/>
  <c r="S24" i="1"/>
  <c r="S30" i="1"/>
  <c r="S29" i="1"/>
  <c r="S25" i="1"/>
  <c r="S27" i="1"/>
  <c r="S22" i="1"/>
  <c r="S17" i="1"/>
  <c r="S18" i="1"/>
  <c r="S21" i="1"/>
  <c r="S16" i="1"/>
  <c r="S19" i="1"/>
  <c r="S31" i="1"/>
  <c r="S44" i="1"/>
  <c r="S43" i="1"/>
  <c r="S11" i="1"/>
  <c r="S10" i="1"/>
  <c r="T8" i="1"/>
  <c r="S35" i="1"/>
  <c r="S32" i="1"/>
  <c r="S48" i="1"/>
  <c r="S51" i="1"/>
  <c r="S49" i="1"/>
  <c r="S52" i="1"/>
  <c r="S53" i="1"/>
</calcChain>
</file>

<file path=xl/sharedStrings.xml><?xml version="1.0" encoding="utf-8"?>
<sst xmlns="http://schemas.openxmlformats.org/spreadsheetml/2006/main" count="308" uniqueCount="189">
  <si>
    <t>№ п/п</t>
  </si>
  <si>
    <t>Пол (Ж/М)</t>
  </si>
  <si>
    <t>Фамилия</t>
  </si>
  <si>
    <t>Имя</t>
  </si>
  <si>
    <t>Отчество</t>
  </si>
  <si>
    <t>Код школы</t>
  </si>
  <si>
    <t>Класс</t>
  </si>
  <si>
    <t>Шифр участника</t>
  </si>
  <si>
    <t>Город</t>
  </si>
  <si>
    <t>№ части/задания</t>
  </si>
  <si>
    <t>Общий балл</t>
  </si>
  <si>
    <t>МАХ балл</t>
  </si>
  <si>
    <t>% выполнения</t>
  </si>
  <si>
    <t>Статус</t>
  </si>
  <si>
    <t>№1</t>
  </si>
  <si>
    <t>№2</t>
  </si>
  <si>
    <t>№3</t>
  </si>
  <si>
    <t>№4</t>
  </si>
  <si>
    <t>м</t>
  </si>
  <si>
    <t>Михайлович</t>
  </si>
  <si>
    <t>Переславль-Залесский</t>
  </si>
  <si>
    <t>Ж</t>
  </si>
  <si>
    <t>Сергеевна</t>
  </si>
  <si>
    <t>М</t>
  </si>
  <si>
    <t>Романович</t>
  </si>
  <si>
    <t>Вероника</t>
  </si>
  <si>
    <t>Дмитриевна</t>
  </si>
  <si>
    <t>Евгеньевна</t>
  </si>
  <si>
    <t>Александрович</t>
  </si>
  <si>
    <t>Глеб</t>
  </si>
  <si>
    <t>Араиковна</t>
  </si>
  <si>
    <t>Алексеевич</t>
  </si>
  <si>
    <t>Василиса</t>
  </si>
  <si>
    <t>Александровна</t>
  </si>
  <si>
    <t>В</t>
  </si>
  <si>
    <t>А</t>
  </si>
  <si>
    <t>Ульяна</t>
  </si>
  <si>
    <t>Иван</t>
  </si>
  <si>
    <t>Евгеньевич</t>
  </si>
  <si>
    <t>Т</t>
  </si>
  <si>
    <t>Павел</t>
  </si>
  <si>
    <t>Екатерина</t>
  </si>
  <si>
    <t>Мария</t>
  </si>
  <si>
    <t>Юрьевич</t>
  </si>
  <si>
    <t>Илья</t>
  </si>
  <si>
    <t>Дарья</t>
  </si>
  <si>
    <t>Михайловна</t>
  </si>
  <si>
    <t>Ева</t>
  </si>
  <si>
    <t>Алексеевна</t>
  </si>
  <si>
    <t>Андреевна</t>
  </si>
  <si>
    <t>Виктория</t>
  </si>
  <si>
    <t>Кира</t>
  </si>
  <si>
    <t>Ильинична</t>
  </si>
  <si>
    <t>Владимировна</t>
  </si>
  <si>
    <t>Вячеславович</t>
  </si>
  <si>
    <t>ж</t>
  </si>
  <si>
    <t>Петров</t>
  </si>
  <si>
    <t>Владислав</t>
  </si>
  <si>
    <t>Никита</t>
  </si>
  <si>
    <t>Валерия</t>
  </si>
  <si>
    <t>Наталья</t>
  </si>
  <si>
    <t>Андреевич</t>
  </si>
  <si>
    <t>Сергеевич</t>
  </si>
  <si>
    <t>Анастасия</t>
  </si>
  <si>
    <t>Павлович</t>
  </si>
  <si>
    <t>Николаевич</t>
  </si>
  <si>
    <t>Сергей</t>
  </si>
  <si>
    <t>Васильевна</t>
  </si>
  <si>
    <t>Ярослав</t>
  </si>
  <si>
    <t>Михаил</t>
  </si>
  <si>
    <t>Дмитрий</t>
  </si>
  <si>
    <t>Александр</t>
  </si>
  <si>
    <t>Софья</t>
  </si>
  <si>
    <t>Денис</t>
  </si>
  <si>
    <t>Старостин</t>
  </si>
  <si>
    <t>Котюх</t>
  </si>
  <si>
    <t>Станиславовна</t>
  </si>
  <si>
    <t>Сизова</t>
  </si>
  <si>
    <t>Олеся</t>
  </si>
  <si>
    <t xml:space="preserve">Григорян </t>
  </si>
  <si>
    <t>Арсен</t>
  </si>
  <si>
    <t>Ромикович</t>
  </si>
  <si>
    <t>Кавтарева</t>
  </si>
  <si>
    <t>Ярославовна</t>
  </si>
  <si>
    <t>Тверитин</t>
  </si>
  <si>
    <t>Шмяткова</t>
  </si>
  <si>
    <t>Алёна</t>
  </si>
  <si>
    <t>Юлия</t>
  </si>
  <si>
    <t>Карелина</t>
  </si>
  <si>
    <t>Ксения</t>
  </si>
  <si>
    <t>Макар</t>
  </si>
  <si>
    <t>Викторовна</t>
  </si>
  <si>
    <t>Победитель</t>
  </si>
  <si>
    <t>Гулян</t>
  </si>
  <si>
    <t>Марат</t>
  </si>
  <si>
    <t>Севакович</t>
  </si>
  <si>
    <t>Лысова</t>
  </si>
  <si>
    <t>Агафонова</t>
  </si>
  <si>
    <t>Уваров</t>
  </si>
  <si>
    <t>Кашенков</t>
  </si>
  <si>
    <t>Демьян</t>
  </si>
  <si>
    <t>Анисимов</t>
  </si>
  <si>
    <t>Даниил</t>
  </si>
  <si>
    <t>Леонидович</t>
  </si>
  <si>
    <t>Майоров</t>
  </si>
  <si>
    <t>Диана</t>
  </si>
  <si>
    <t>Болдырева</t>
  </si>
  <si>
    <t>Турбин</t>
  </si>
  <si>
    <t>Казакова</t>
  </si>
  <si>
    <t>Исчанов</t>
  </si>
  <si>
    <t>Соснев</t>
  </si>
  <si>
    <t>Глухова</t>
  </si>
  <si>
    <t>Андреева</t>
  </si>
  <si>
    <t>Кириллов</t>
  </si>
  <si>
    <t>Мареев</t>
  </si>
  <si>
    <t>Роман</t>
  </si>
  <si>
    <t>Бойкова</t>
  </si>
  <si>
    <t>Прыгунов</t>
  </si>
  <si>
    <t>Великанова</t>
  </si>
  <si>
    <t xml:space="preserve">Астапчик </t>
  </si>
  <si>
    <t>Туркова</t>
  </si>
  <si>
    <t>Гуров</t>
  </si>
  <si>
    <t>Оганян</t>
  </si>
  <si>
    <t>Нещеретняя</t>
  </si>
  <si>
    <t>Чекалов</t>
  </si>
  <si>
    <t>Киселёв</t>
  </si>
  <si>
    <t>Жижин</t>
  </si>
  <si>
    <t>Сазонов</t>
  </si>
  <si>
    <t>Мишина</t>
  </si>
  <si>
    <t xml:space="preserve">Пеганов </t>
  </si>
  <si>
    <t>Игорь</t>
  </si>
  <si>
    <t>Хазанова</t>
  </si>
  <si>
    <t>Кочержук</t>
  </si>
  <si>
    <t>Воробьев</t>
  </si>
  <si>
    <t xml:space="preserve">Квасневская </t>
  </si>
  <si>
    <t>Кочнева</t>
  </si>
  <si>
    <t>Сергиенко</t>
  </si>
  <si>
    <t>Итоговая ведомость муниципального этапа всероссийской олимпиады школьников по английскому языку</t>
  </si>
  <si>
    <t>«25» ноября 2021 г.</t>
  </si>
  <si>
    <t>А0707</t>
  </si>
  <si>
    <t>А0731</t>
  </si>
  <si>
    <t>А0704</t>
  </si>
  <si>
    <t>А0712</t>
  </si>
  <si>
    <t>А0732</t>
  </si>
  <si>
    <t>А0733</t>
  </si>
  <si>
    <t>А0705</t>
  </si>
  <si>
    <t>А0821</t>
  </si>
  <si>
    <t>А0806</t>
  </si>
  <si>
    <t>А0830</t>
  </si>
  <si>
    <t>А0820</t>
  </si>
  <si>
    <t>А0808</t>
  </si>
  <si>
    <t>А0834</t>
  </si>
  <si>
    <t>А0822</t>
  </si>
  <si>
    <t>А0902</t>
  </si>
  <si>
    <t>А0942</t>
  </si>
  <si>
    <t>А0929</t>
  </si>
  <si>
    <t>А0943</t>
  </si>
  <si>
    <t>А0924</t>
  </si>
  <si>
    <t>А0941</t>
  </si>
  <si>
    <t>А0901</t>
  </si>
  <si>
    <t>А1037</t>
  </si>
  <si>
    <t>А1035</t>
  </si>
  <si>
    <t>А1038</t>
  </si>
  <si>
    <t>А1026</t>
  </si>
  <si>
    <t>А1003</t>
  </si>
  <si>
    <t>А1027</t>
  </si>
  <si>
    <t>А1028</t>
  </si>
  <si>
    <t>А1015</t>
  </si>
  <si>
    <t>А1025</t>
  </si>
  <si>
    <t>А1036</t>
  </si>
  <si>
    <t>А1044</t>
  </si>
  <si>
    <t>А1018</t>
  </si>
  <si>
    <t>А1016</t>
  </si>
  <si>
    <t>А1023</t>
  </si>
  <si>
    <t>А1011</t>
  </si>
  <si>
    <t>А1139</t>
  </si>
  <si>
    <t>А1117</t>
  </si>
  <si>
    <t>А1113</t>
  </si>
  <si>
    <t>А1114</t>
  </si>
  <si>
    <t>А1110</t>
  </si>
  <si>
    <t>А1109</t>
  </si>
  <si>
    <t>А1140</t>
  </si>
  <si>
    <t>Соболев</t>
  </si>
  <si>
    <t>Виктор</t>
  </si>
  <si>
    <t>А0919</t>
  </si>
  <si>
    <t>Участник</t>
  </si>
  <si>
    <t>Ф</t>
  </si>
  <si>
    <t>И</t>
  </si>
  <si>
    <t>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</si>
</sst>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6" fillId="0" borderId="0"/>
  </cellStyleXfs>
  <cellXfs count="30">
    <xf numFmtId="0" fontId="0" fillId="0" borderId="0" xfId="0"/>
    <xf numFmtId="0" fontId="2" fillId="0" borderId="0" xfId="0" applyFont="1"/>
    <xf numFmtId="1" fontId="2" fillId="0" borderId="0" xfId="0" applyNumberFormat="1" applyFont="1"/>
    <xf numFmtId="49" fontId="2" fillId="0" borderId="0" xfId="0" applyNumberFormat="1" applyFont="1"/>
    <xf numFmtId="0" fontId="2" fillId="0" borderId="0" xfId="0" applyFont="1" applyAlignment="1">
      <alignment vertical="distributed"/>
    </xf>
    <xf numFmtId="0" fontId="2" fillId="0" borderId="6" xfId="0" applyFont="1" applyBorder="1"/>
    <xf numFmtId="0" fontId="4" fillId="0" borderId="6" xfId="0" applyFont="1" applyBorder="1"/>
    <xf numFmtId="0" fontId="4" fillId="0" borderId="6" xfId="2" applyFont="1" applyBorder="1"/>
    <xf numFmtId="0" fontId="4" fillId="0" borderId="6" xfId="3" applyFont="1" applyBorder="1"/>
    <xf numFmtId="9" fontId="7" fillId="0" borderId="6" xfId="1" applyFont="1" applyFill="1" applyBorder="1" applyAlignment="1"/>
    <xf numFmtId="1" fontId="2" fillId="0" borderId="6" xfId="0" applyNumberFormat="1" applyFont="1" applyBorder="1"/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0" xfId="0" applyFont="1"/>
    <xf numFmtId="0" fontId="2" fillId="0" borderId="0" xfId="0" applyFont="1"/>
    <xf numFmtId="1" fontId="2" fillId="0" borderId="1" xfId="0" applyNumberFormat="1" applyFont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1" fontId="2" fillId="0" borderId="5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2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7" fillId="0" borderId="6" xfId="0" applyFont="1" applyFill="1" applyBorder="1"/>
    <xf numFmtId="0" fontId="8" fillId="0" borderId="6" xfId="0" applyFont="1" applyFill="1" applyBorder="1"/>
  </cellXfs>
  <cellStyles count="4">
    <cellStyle name="Обычный" xfId="0" builtinId="0"/>
    <cellStyle name="Обычный 2" xfId="2" xr:uid="{00000000-0005-0000-0000-000001000000}"/>
    <cellStyle name="Обычный 4" xfId="3" xr:uid="{00000000-0005-0000-0000-000002000000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T53"/>
  <sheetViews>
    <sheetView tabSelected="1" topLeftCell="A49" zoomScale="70" zoomScaleNormal="70" workbookViewId="0">
      <selection activeCell="Q64" sqref="Q64"/>
    </sheetView>
  </sheetViews>
  <sheetFormatPr defaultColWidth="9.109375" defaultRowHeight="18" x14ac:dyDescent="0.35"/>
  <cols>
    <col min="1" max="1" width="7.44140625" style="1" customWidth="1"/>
    <col min="2" max="2" width="6.88671875" style="1" hidden="1" customWidth="1"/>
    <col min="3" max="3" width="20.33203125" style="1" customWidth="1"/>
    <col min="4" max="4" width="18" style="1" hidden="1" customWidth="1"/>
    <col min="5" max="5" width="22.109375" style="1" hidden="1" customWidth="1"/>
    <col min="6" max="6" width="4.109375" style="1" hidden="1" customWidth="1"/>
    <col min="7" max="8" width="4.109375" style="1" customWidth="1"/>
    <col min="9" max="9" width="13.109375" style="1" hidden="1" customWidth="1"/>
    <col min="10" max="10" width="8.109375" style="2" customWidth="1"/>
    <col min="11" max="11" width="12.33203125" style="1" hidden="1" customWidth="1"/>
    <col min="12" max="12" width="25.6640625" style="1" customWidth="1"/>
    <col min="13" max="13" width="6.109375" style="1" customWidth="1"/>
    <col min="14" max="16" width="6" style="1" customWidth="1"/>
    <col min="17" max="17" width="10.109375" style="3" customWidth="1"/>
    <col min="18" max="18" width="10" style="1" customWidth="1"/>
    <col min="19" max="19" width="16.6640625" style="1" customWidth="1"/>
    <col min="20" max="20" width="12.5546875" style="24" customWidth="1"/>
    <col min="21" max="16384" width="9.109375" style="1"/>
  </cols>
  <sheetData>
    <row r="3" spans="1:20" x14ac:dyDescent="0.35">
      <c r="A3" s="1" t="s">
        <v>137</v>
      </c>
    </row>
    <row r="4" spans="1:20" x14ac:dyDescent="0.35">
      <c r="A4" s="14" t="s">
        <v>138</v>
      </c>
      <c r="B4" s="15"/>
      <c r="C4" s="15"/>
      <c r="D4" s="15"/>
    </row>
    <row r="5" spans="1:20" s="4" customFormat="1" ht="22.5" customHeight="1" x14ac:dyDescent="0.3">
      <c r="A5" s="11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186</v>
      </c>
      <c r="G5" s="11" t="s">
        <v>187</v>
      </c>
      <c r="H5" s="11" t="s">
        <v>188</v>
      </c>
      <c r="I5" s="11" t="s">
        <v>5</v>
      </c>
      <c r="J5" s="16" t="s">
        <v>6</v>
      </c>
      <c r="K5" s="11" t="s">
        <v>7</v>
      </c>
      <c r="L5" s="11" t="s">
        <v>8</v>
      </c>
      <c r="M5" s="22" t="s">
        <v>9</v>
      </c>
      <c r="N5" s="23"/>
      <c r="O5" s="23"/>
      <c r="P5" s="23"/>
      <c r="Q5" s="19" t="s">
        <v>10</v>
      </c>
      <c r="R5" s="11" t="s">
        <v>11</v>
      </c>
      <c r="S5" s="11" t="s">
        <v>12</v>
      </c>
      <c r="T5" s="25" t="s">
        <v>13</v>
      </c>
    </row>
    <row r="6" spans="1:20" s="4" customFormat="1" ht="16.5" customHeight="1" x14ac:dyDescent="0.3">
      <c r="A6" s="12"/>
      <c r="B6" s="12"/>
      <c r="C6" s="12"/>
      <c r="D6" s="12"/>
      <c r="E6" s="12"/>
      <c r="F6" s="12"/>
      <c r="G6" s="12"/>
      <c r="H6" s="12"/>
      <c r="I6" s="12"/>
      <c r="J6" s="17"/>
      <c r="K6" s="12"/>
      <c r="L6" s="12"/>
      <c r="M6" s="11" t="s">
        <v>14</v>
      </c>
      <c r="N6" s="11" t="s">
        <v>15</v>
      </c>
      <c r="O6" s="11" t="s">
        <v>16</v>
      </c>
      <c r="P6" s="11" t="s">
        <v>17</v>
      </c>
      <c r="Q6" s="20"/>
      <c r="R6" s="12"/>
      <c r="S6" s="12"/>
      <c r="T6" s="26"/>
    </row>
    <row r="7" spans="1:20" s="4" customFormat="1" x14ac:dyDescent="0.3">
      <c r="A7" s="13"/>
      <c r="B7" s="13"/>
      <c r="C7" s="13"/>
      <c r="D7" s="13"/>
      <c r="E7" s="13"/>
      <c r="F7" s="13"/>
      <c r="G7" s="13"/>
      <c r="H7" s="13"/>
      <c r="I7" s="13"/>
      <c r="J7" s="18"/>
      <c r="K7" s="13"/>
      <c r="L7" s="13"/>
      <c r="M7" s="13"/>
      <c r="N7" s="13"/>
      <c r="O7" s="13"/>
      <c r="P7" s="13"/>
      <c r="Q7" s="21"/>
      <c r="R7" s="13"/>
      <c r="S7" s="13"/>
      <c r="T7" s="27"/>
    </row>
    <row r="8" spans="1:20" x14ac:dyDescent="0.35">
      <c r="A8" s="5">
        <v>1</v>
      </c>
      <c r="B8" s="6" t="s">
        <v>23</v>
      </c>
      <c r="C8" s="6" t="s">
        <v>79</v>
      </c>
      <c r="D8" s="6" t="s">
        <v>80</v>
      </c>
      <c r="E8" s="6" t="s">
        <v>81</v>
      </c>
      <c r="F8" s="6" t="str">
        <f>LEFT(C8,1)</f>
        <v>Г</v>
      </c>
      <c r="G8" s="6" t="str">
        <f>LEFT(D8,1)</f>
        <v>А</v>
      </c>
      <c r="H8" s="6" t="str">
        <f>LEFT(E8,1)</f>
        <v>Р</v>
      </c>
      <c r="I8" s="6">
        <v>764204</v>
      </c>
      <c r="J8" s="6">
        <v>7</v>
      </c>
      <c r="K8" s="6" t="s">
        <v>142</v>
      </c>
      <c r="L8" s="7" t="s">
        <v>20</v>
      </c>
      <c r="M8" s="7">
        <v>16</v>
      </c>
      <c r="N8" s="7">
        <v>16</v>
      </c>
      <c r="O8" s="7">
        <v>18</v>
      </c>
      <c r="P8" s="7">
        <v>18</v>
      </c>
      <c r="Q8" s="8">
        <f>SUM(M8:P8)</f>
        <v>68</v>
      </c>
      <c r="R8" s="5">
        <v>100</v>
      </c>
      <c r="S8" s="9">
        <f>Q8/R8</f>
        <v>0.68</v>
      </c>
      <c r="T8" s="29" t="str">
        <f>IF(Q8&gt;75%*R8,"Победитель",IF(Q8&gt;50%*R8,"Призёр","Участник"))</f>
        <v>Призёр</v>
      </c>
    </row>
    <row r="9" spans="1:20" x14ac:dyDescent="0.35">
      <c r="A9" s="5">
        <v>2</v>
      </c>
      <c r="B9" s="6" t="s">
        <v>21</v>
      </c>
      <c r="C9" s="6" t="s">
        <v>77</v>
      </c>
      <c r="D9" s="6" t="s">
        <v>78</v>
      </c>
      <c r="E9" s="6" t="s">
        <v>67</v>
      </c>
      <c r="F9" s="6" t="str">
        <f>LEFT(C9,1)</f>
        <v>С</v>
      </c>
      <c r="G9" s="6" t="str">
        <f>LEFT(D9,1)</f>
        <v>О</v>
      </c>
      <c r="H9" s="6" t="str">
        <f>LEFT(E9,1)</f>
        <v>В</v>
      </c>
      <c r="I9" s="6">
        <v>763117</v>
      </c>
      <c r="J9" s="6">
        <v>7</v>
      </c>
      <c r="K9" s="6" t="s">
        <v>141</v>
      </c>
      <c r="L9" s="7" t="s">
        <v>20</v>
      </c>
      <c r="M9" s="7">
        <v>1</v>
      </c>
      <c r="N9" s="7">
        <v>8</v>
      </c>
      <c r="O9" s="7">
        <v>15</v>
      </c>
      <c r="P9" s="7">
        <v>3</v>
      </c>
      <c r="Q9" s="8">
        <f>SUM(M9:P9)</f>
        <v>27</v>
      </c>
      <c r="R9" s="5">
        <v>100</v>
      </c>
      <c r="S9" s="9">
        <f>Q9/R9</f>
        <v>0.27</v>
      </c>
      <c r="T9" s="28" t="str">
        <f t="shared" ref="T9:T53" si="0">IF(Q9&gt;75%*R9,"Победитель",IF(Q9&gt;50%*R9,"Призёр","Участник"))</f>
        <v>Участник</v>
      </c>
    </row>
    <row r="10" spans="1:20" x14ac:dyDescent="0.35">
      <c r="A10" s="5">
        <v>3</v>
      </c>
      <c r="B10" s="6" t="s">
        <v>21</v>
      </c>
      <c r="C10" s="6" t="s">
        <v>75</v>
      </c>
      <c r="D10" s="6" t="s">
        <v>41</v>
      </c>
      <c r="E10" s="6" t="s">
        <v>76</v>
      </c>
      <c r="F10" s="6" t="str">
        <f>LEFT(C10,1)</f>
        <v>К</v>
      </c>
      <c r="G10" s="6" t="str">
        <f>LEFT(D10,1)</f>
        <v>Е</v>
      </c>
      <c r="H10" s="6" t="str">
        <f>LEFT(E10,1)</f>
        <v>С</v>
      </c>
      <c r="I10" s="6">
        <v>764207</v>
      </c>
      <c r="J10" s="6">
        <v>7</v>
      </c>
      <c r="K10" s="6" t="s">
        <v>140</v>
      </c>
      <c r="L10" s="7" t="s">
        <v>20</v>
      </c>
      <c r="M10" s="7">
        <v>5</v>
      </c>
      <c r="N10" s="7">
        <v>7</v>
      </c>
      <c r="O10" s="7">
        <v>12</v>
      </c>
      <c r="P10" s="7">
        <v>2</v>
      </c>
      <c r="Q10" s="8">
        <f>SUM(M10:P10)</f>
        <v>26</v>
      </c>
      <c r="R10" s="5">
        <v>100</v>
      </c>
      <c r="S10" s="9">
        <f>Q10/R10</f>
        <v>0.26</v>
      </c>
      <c r="T10" s="28" t="str">
        <f t="shared" si="0"/>
        <v>Участник</v>
      </c>
    </row>
    <row r="11" spans="1:20" x14ac:dyDescent="0.35">
      <c r="A11" s="5">
        <v>4</v>
      </c>
      <c r="B11" s="6" t="s">
        <v>23</v>
      </c>
      <c r="C11" s="6" t="s">
        <v>74</v>
      </c>
      <c r="D11" s="6" t="s">
        <v>71</v>
      </c>
      <c r="E11" s="6" t="s">
        <v>38</v>
      </c>
      <c r="F11" s="6" t="str">
        <f>LEFT(C11,1)</f>
        <v>С</v>
      </c>
      <c r="G11" s="6" t="str">
        <f>LEFT(D11,1)</f>
        <v>А</v>
      </c>
      <c r="H11" s="6" t="str">
        <f>LEFT(E11,1)</f>
        <v>Е</v>
      </c>
      <c r="I11" s="6">
        <v>764202</v>
      </c>
      <c r="J11" s="6">
        <v>7</v>
      </c>
      <c r="K11" s="6" t="s">
        <v>139</v>
      </c>
      <c r="L11" s="7" t="s">
        <v>20</v>
      </c>
      <c r="M11" s="7">
        <v>5</v>
      </c>
      <c r="N11" s="7">
        <v>9</v>
      </c>
      <c r="O11" s="7">
        <v>7</v>
      </c>
      <c r="P11" s="7">
        <v>5</v>
      </c>
      <c r="Q11" s="8">
        <f>SUM(M11:P11)</f>
        <v>26</v>
      </c>
      <c r="R11" s="5">
        <v>100</v>
      </c>
      <c r="S11" s="9">
        <f>Q11/R11</f>
        <v>0.26</v>
      </c>
      <c r="T11" s="28" t="str">
        <f t="shared" si="0"/>
        <v>Участник</v>
      </c>
    </row>
    <row r="12" spans="1:20" x14ac:dyDescent="0.35">
      <c r="A12" s="5">
        <v>5</v>
      </c>
      <c r="B12" s="6" t="s">
        <v>23</v>
      </c>
      <c r="C12" s="6" t="s">
        <v>84</v>
      </c>
      <c r="D12" s="6" t="s">
        <v>70</v>
      </c>
      <c r="E12" s="6" t="s">
        <v>24</v>
      </c>
      <c r="F12" s="6" t="str">
        <f>LEFT(C12,1)</f>
        <v>Т</v>
      </c>
      <c r="G12" s="6" t="str">
        <f>LEFT(D12,1)</f>
        <v>Д</v>
      </c>
      <c r="H12" s="6" t="str">
        <f>LEFT(E12,1)</f>
        <v>Р</v>
      </c>
      <c r="I12" s="6">
        <v>764207</v>
      </c>
      <c r="J12" s="6">
        <v>7</v>
      </c>
      <c r="K12" s="6" t="s">
        <v>144</v>
      </c>
      <c r="L12" s="7" t="s">
        <v>20</v>
      </c>
      <c r="M12" s="7">
        <v>6</v>
      </c>
      <c r="N12" s="7">
        <v>9</v>
      </c>
      <c r="O12" s="7">
        <v>6</v>
      </c>
      <c r="P12" s="7">
        <v>4</v>
      </c>
      <c r="Q12" s="8">
        <f>SUM(M12:P12)</f>
        <v>25</v>
      </c>
      <c r="R12" s="5">
        <v>100</v>
      </c>
      <c r="S12" s="9">
        <f>Q12/R12</f>
        <v>0.25</v>
      </c>
      <c r="T12" s="28" t="str">
        <f t="shared" si="0"/>
        <v>Участник</v>
      </c>
    </row>
    <row r="13" spans="1:20" x14ac:dyDescent="0.35">
      <c r="A13" s="5">
        <v>6</v>
      </c>
      <c r="B13" s="6" t="s">
        <v>21</v>
      </c>
      <c r="C13" s="6" t="s">
        <v>85</v>
      </c>
      <c r="D13" s="6" t="s">
        <v>86</v>
      </c>
      <c r="E13" s="6" t="s">
        <v>48</v>
      </c>
      <c r="F13" s="6" t="str">
        <f>LEFT(C13,1)</f>
        <v>Ш</v>
      </c>
      <c r="G13" s="6" t="str">
        <f>LEFT(D13,1)</f>
        <v>А</v>
      </c>
      <c r="H13" s="6" t="str">
        <f>LEFT(E13,1)</f>
        <v>А</v>
      </c>
      <c r="I13" s="6">
        <v>763121</v>
      </c>
      <c r="J13" s="6">
        <v>7</v>
      </c>
      <c r="K13" s="6" t="s">
        <v>145</v>
      </c>
      <c r="L13" s="7" t="s">
        <v>20</v>
      </c>
      <c r="M13" s="7">
        <v>8</v>
      </c>
      <c r="N13" s="7">
        <v>9</v>
      </c>
      <c r="O13" s="7">
        <v>8</v>
      </c>
      <c r="P13" s="7">
        <v>0</v>
      </c>
      <c r="Q13" s="8">
        <f>SUM(M13:P13)</f>
        <v>25</v>
      </c>
      <c r="R13" s="5">
        <v>100</v>
      </c>
      <c r="S13" s="9">
        <f>Q13/R13</f>
        <v>0.25</v>
      </c>
      <c r="T13" s="28" t="str">
        <f t="shared" si="0"/>
        <v>Участник</v>
      </c>
    </row>
    <row r="14" spans="1:20" x14ac:dyDescent="0.35">
      <c r="A14" s="5">
        <v>7</v>
      </c>
      <c r="B14" s="6" t="s">
        <v>21</v>
      </c>
      <c r="C14" s="6" t="s">
        <v>82</v>
      </c>
      <c r="D14" s="6" t="s">
        <v>59</v>
      </c>
      <c r="E14" s="6" t="s">
        <v>83</v>
      </c>
      <c r="F14" s="6" t="str">
        <f>LEFT(C14,1)</f>
        <v>К</v>
      </c>
      <c r="G14" s="6" t="str">
        <f>LEFT(D14,1)</f>
        <v>В</v>
      </c>
      <c r="H14" s="6" t="str">
        <f>LEFT(E14,1)</f>
        <v>Я</v>
      </c>
      <c r="I14" s="6">
        <v>764207</v>
      </c>
      <c r="J14" s="6">
        <v>7</v>
      </c>
      <c r="K14" s="6" t="s">
        <v>143</v>
      </c>
      <c r="L14" s="7" t="s">
        <v>20</v>
      </c>
      <c r="M14" s="7">
        <v>3</v>
      </c>
      <c r="N14" s="7">
        <v>6</v>
      </c>
      <c r="O14" s="7">
        <v>6</v>
      </c>
      <c r="P14" s="7">
        <v>2</v>
      </c>
      <c r="Q14" s="8">
        <f>SUM(M14:P14)</f>
        <v>17</v>
      </c>
      <c r="R14" s="5">
        <v>100</v>
      </c>
      <c r="S14" s="9">
        <f>Q14/R14</f>
        <v>0.17</v>
      </c>
      <c r="T14" s="28" t="str">
        <f t="shared" si="0"/>
        <v>Участник</v>
      </c>
    </row>
    <row r="15" spans="1:20" x14ac:dyDescent="0.35">
      <c r="A15" s="5">
        <v>8</v>
      </c>
      <c r="B15" s="6" t="s">
        <v>23</v>
      </c>
      <c r="C15" s="6" t="s">
        <v>104</v>
      </c>
      <c r="D15" s="6" t="s">
        <v>44</v>
      </c>
      <c r="E15" s="6" t="s">
        <v>31</v>
      </c>
      <c r="F15" s="6" t="str">
        <f>LEFT(C15,1)</f>
        <v>М</v>
      </c>
      <c r="G15" s="6" t="str">
        <f>LEFT(D15,1)</f>
        <v>И</v>
      </c>
      <c r="H15" s="6" t="str">
        <f>LEFT(E15,1)</f>
        <v>А</v>
      </c>
      <c r="I15" s="6">
        <v>763103</v>
      </c>
      <c r="J15" s="6">
        <v>8</v>
      </c>
      <c r="K15" s="6"/>
      <c r="L15" s="7" t="s">
        <v>20</v>
      </c>
      <c r="M15" s="7">
        <v>16</v>
      </c>
      <c r="N15" s="7">
        <v>18</v>
      </c>
      <c r="O15" s="7">
        <v>23</v>
      </c>
      <c r="P15" s="7">
        <v>18</v>
      </c>
      <c r="Q15" s="8">
        <f>SUM(M15:P15)</f>
        <v>75</v>
      </c>
      <c r="R15" s="5">
        <v>100</v>
      </c>
      <c r="S15" s="9">
        <f>Q15/R15</f>
        <v>0.75</v>
      </c>
      <c r="T15" s="29" t="s">
        <v>92</v>
      </c>
    </row>
    <row r="16" spans="1:20" x14ac:dyDescent="0.35">
      <c r="A16" s="5">
        <v>9</v>
      </c>
      <c r="B16" s="6" t="s">
        <v>23</v>
      </c>
      <c r="C16" s="6" t="s">
        <v>101</v>
      </c>
      <c r="D16" s="6" t="s">
        <v>102</v>
      </c>
      <c r="E16" s="6" t="s">
        <v>103</v>
      </c>
      <c r="F16" s="6" t="str">
        <f>LEFT(C16,1)</f>
        <v>А</v>
      </c>
      <c r="G16" s="6" t="str">
        <f>LEFT(D16,1)</f>
        <v>Д</v>
      </c>
      <c r="H16" s="6" t="str">
        <f>LEFT(E16,1)</f>
        <v>Л</v>
      </c>
      <c r="I16" s="6">
        <v>764207</v>
      </c>
      <c r="J16" s="6">
        <v>8</v>
      </c>
      <c r="K16" s="6" t="s">
        <v>151</v>
      </c>
      <c r="L16" s="7" t="s">
        <v>20</v>
      </c>
      <c r="M16" s="7">
        <v>16</v>
      </c>
      <c r="N16" s="7">
        <v>17</v>
      </c>
      <c r="O16" s="7">
        <v>23</v>
      </c>
      <c r="P16" s="7">
        <v>18</v>
      </c>
      <c r="Q16" s="8">
        <f>SUM(M16:P16)</f>
        <v>74</v>
      </c>
      <c r="R16" s="5">
        <v>100</v>
      </c>
      <c r="S16" s="9">
        <f>Q16/R16</f>
        <v>0.74</v>
      </c>
      <c r="T16" s="29" t="str">
        <f t="shared" si="0"/>
        <v>Призёр</v>
      </c>
    </row>
    <row r="17" spans="1:20" x14ac:dyDescent="0.35">
      <c r="A17" s="5">
        <v>10</v>
      </c>
      <c r="B17" s="6" t="s">
        <v>21</v>
      </c>
      <c r="C17" s="6" t="s">
        <v>97</v>
      </c>
      <c r="D17" s="6" t="s">
        <v>25</v>
      </c>
      <c r="E17" s="6" t="s">
        <v>48</v>
      </c>
      <c r="F17" s="6" t="str">
        <f>LEFT(C17,1)</f>
        <v>А</v>
      </c>
      <c r="G17" s="6" t="str">
        <f>LEFT(D17,1)</f>
        <v>В</v>
      </c>
      <c r="H17" s="6" t="str">
        <f>LEFT(E17,1)</f>
        <v>А</v>
      </c>
      <c r="I17" s="6">
        <v>763122</v>
      </c>
      <c r="J17" s="6">
        <v>8</v>
      </c>
      <c r="K17" s="6" t="s">
        <v>148</v>
      </c>
      <c r="L17" s="7" t="s">
        <v>20</v>
      </c>
      <c r="M17" s="7">
        <v>17</v>
      </c>
      <c r="N17" s="7">
        <v>10</v>
      </c>
      <c r="O17" s="7">
        <v>19</v>
      </c>
      <c r="P17" s="7">
        <v>21</v>
      </c>
      <c r="Q17" s="8">
        <f>SUM(M17:P17)</f>
        <v>67</v>
      </c>
      <c r="R17" s="5">
        <v>100</v>
      </c>
      <c r="S17" s="9">
        <f>Q17/R17</f>
        <v>0.67</v>
      </c>
      <c r="T17" s="29" t="str">
        <f t="shared" si="0"/>
        <v>Призёр</v>
      </c>
    </row>
    <row r="18" spans="1:20" x14ac:dyDescent="0.35">
      <c r="A18" s="5">
        <v>11</v>
      </c>
      <c r="B18" s="6" t="s">
        <v>18</v>
      </c>
      <c r="C18" s="6" t="s">
        <v>98</v>
      </c>
      <c r="D18" s="6" t="s">
        <v>58</v>
      </c>
      <c r="E18" s="6" t="s">
        <v>62</v>
      </c>
      <c r="F18" s="6" t="str">
        <f>LEFT(C18,1)</f>
        <v>У</v>
      </c>
      <c r="G18" s="6" t="str">
        <f>LEFT(D18,1)</f>
        <v>Н</v>
      </c>
      <c r="H18" s="6" t="str">
        <f>LEFT(E18,1)</f>
        <v>С</v>
      </c>
      <c r="I18" s="6">
        <v>764201</v>
      </c>
      <c r="J18" s="6">
        <v>8</v>
      </c>
      <c r="K18" s="6" t="s">
        <v>149</v>
      </c>
      <c r="L18" s="7" t="s">
        <v>20</v>
      </c>
      <c r="M18" s="7">
        <v>18</v>
      </c>
      <c r="N18" s="7">
        <v>9</v>
      </c>
      <c r="O18" s="7">
        <v>22</v>
      </c>
      <c r="P18" s="7">
        <v>15</v>
      </c>
      <c r="Q18" s="8">
        <f>SUM(M18:P18)</f>
        <v>64</v>
      </c>
      <c r="R18" s="5">
        <v>100</v>
      </c>
      <c r="S18" s="9">
        <f>Q18/R18</f>
        <v>0.64</v>
      </c>
      <c r="T18" s="28" t="s">
        <v>185</v>
      </c>
    </row>
    <row r="19" spans="1:20" x14ac:dyDescent="0.35">
      <c r="A19" s="5">
        <v>12</v>
      </c>
      <c r="B19" s="6" t="s">
        <v>23</v>
      </c>
      <c r="C19" s="6" t="s">
        <v>56</v>
      </c>
      <c r="D19" s="6" t="s">
        <v>29</v>
      </c>
      <c r="E19" s="6" t="s">
        <v>62</v>
      </c>
      <c r="F19" s="6" t="str">
        <f>LEFT(C19,1)</f>
        <v>П</v>
      </c>
      <c r="G19" s="6" t="str">
        <f>LEFT(D19,1)</f>
        <v>Г</v>
      </c>
      <c r="H19" s="6" t="str">
        <f>LEFT(E19,1)</f>
        <v>С</v>
      </c>
      <c r="I19" s="6">
        <v>764209</v>
      </c>
      <c r="J19" s="6">
        <v>8</v>
      </c>
      <c r="K19" s="6" t="s">
        <v>152</v>
      </c>
      <c r="L19" s="7" t="s">
        <v>20</v>
      </c>
      <c r="M19" s="7">
        <v>13</v>
      </c>
      <c r="N19" s="7">
        <v>13</v>
      </c>
      <c r="O19" s="7">
        <v>17</v>
      </c>
      <c r="P19" s="7">
        <v>14</v>
      </c>
      <c r="Q19" s="8">
        <f>SUM(M19:P19)</f>
        <v>57</v>
      </c>
      <c r="R19" s="5">
        <v>100</v>
      </c>
      <c r="S19" s="9">
        <f>Q19/R19</f>
        <v>0.56999999999999995</v>
      </c>
      <c r="T19" s="28" t="s">
        <v>185</v>
      </c>
    </row>
    <row r="20" spans="1:20" x14ac:dyDescent="0.35">
      <c r="A20" s="5">
        <v>13</v>
      </c>
      <c r="B20" s="6" t="s">
        <v>18</v>
      </c>
      <c r="C20" s="6" t="s">
        <v>93</v>
      </c>
      <c r="D20" s="6" t="s">
        <v>94</v>
      </c>
      <c r="E20" s="6" t="s">
        <v>95</v>
      </c>
      <c r="F20" s="6" t="str">
        <f>LEFT(C20,1)</f>
        <v>Г</v>
      </c>
      <c r="G20" s="6" t="str">
        <f>LEFT(D20,1)</f>
        <v>М</v>
      </c>
      <c r="H20" s="6" t="str">
        <f>LEFT(E20,1)</f>
        <v>С</v>
      </c>
      <c r="I20" s="6">
        <v>764201</v>
      </c>
      <c r="J20" s="6">
        <v>8</v>
      </c>
      <c r="K20" s="6" t="s">
        <v>146</v>
      </c>
      <c r="L20" s="7" t="s">
        <v>20</v>
      </c>
      <c r="M20" s="7">
        <v>15</v>
      </c>
      <c r="N20" s="7">
        <v>5</v>
      </c>
      <c r="O20" s="7">
        <v>22</v>
      </c>
      <c r="P20" s="7">
        <v>11</v>
      </c>
      <c r="Q20" s="8">
        <f>SUM(M20:P20)</f>
        <v>53</v>
      </c>
      <c r="R20" s="5">
        <v>100</v>
      </c>
      <c r="S20" s="9">
        <f>Q20/R20</f>
        <v>0.53</v>
      </c>
      <c r="T20" s="28" t="s">
        <v>185</v>
      </c>
    </row>
    <row r="21" spans="1:20" x14ac:dyDescent="0.35">
      <c r="A21" s="5">
        <v>14</v>
      </c>
      <c r="B21" s="6" t="s">
        <v>23</v>
      </c>
      <c r="C21" s="6" t="s">
        <v>99</v>
      </c>
      <c r="D21" s="6" t="s">
        <v>100</v>
      </c>
      <c r="E21" s="6" t="s">
        <v>62</v>
      </c>
      <c r="F21" s="6" t="str">
        <f>LEFT(C21,1)</f>
        <v>К</v>
      </c>
      <c r="G21" s="6" t="str">
        <f>LEFT(D21,1)</f>
        <v>Д</v>
      </c>
      <c r="H21" s="6" t="str">
        <f>LEFT(E21,1)</f>
        <v>С</v>
      </c>
      <c r="I21" s="6">
        <v>764202</v>
      </c>
      <c r="J21" s="6">
        <v>8</v>
      </c>
      <c r="K21" s="6" t="s">
        <v>150</v>
      </c>
      <c r="L21" s="7" t="s">
        <v>20</v>
      </c>
      <c r="M21" s="7">
        <v>12</v>
      </c>
      <c r="N21" s="7">
        <v>14</v>
      </c>
      <c r="O21" s="7">
        <v>16</v>
      </c>
      <c r="P21" s="7">
        <v>10</v>
      </c>
      <c r="Q21" s="8">
        <f>SUM(M21:P21)</f>
        <v>52</v>
      </c>
      <c r="R21" s="5">
        <v>100</v>
      </c>
      <c r="S21" s="9">
        <f>Q21/R21</f>
        <v>0.52</v>
      </c>
      <c r="T21" s="28" t="s">
        <v>185</v>
      </c>
    </row>
    <row r="22" spans="1:20" x14ac:dyDescent="0.35">
      <c r="A22" s="5">
        <v>15</v>
      </c>
      <c r="B22" s="6" t="s">
        <v>21</v>
      </c>
      <c r="C22" s="6" t="s">
        <v>96</v>
      </c>
      <c r="D22" s="6" t="s">
        <v>72</v>
      </c>
      <c r="E22" s="6" t="s">
        <v>33</v>
      </c>
      <c r="F22" s="6" t="str">
        <f>LEFT(C22,1)</f>
        <v>Л</v>
      </c>
      <c r="G22" s="6" t="str">
        <f>LEFT(D22,1)</f>
        <v>С</v>
      </c>
      <c r="H22" s="6" t="str">
        <f>LEFT(E22,1)</f>
        <v>А</v>
      </c>
      <c r="I22" s="6">
        <v>763117</v>
      </c>
      <c r="J22" s="6">
        <v>8</v>
      </c>
      <c r="K22" s="6" t="s">
        <v>147</v>
      </c>
      <c r="L22" s="7" t="s">
        <v>20</v>
      </c>
      <c r="M22" s="7">
        <v>4</v>
      </c>
      <c r="N22" s="7">
        <v>4</v>
      </c>
      <c r="O22" s="7">
        <v>19</v>
      </c>
      <c r="P22" s="7">
        <v>1</v>
      </c>
      <c r="Q22" s="8">
        <f>SUM(M22:P22)</f>
        <v>28</v>
      </c>
      <c r="R22" s="5">
        <v>100</v>
      </c>
      <c r="S22" s="9">
        <f>Q22/R22</f>
        <v>0.28000000000000003</v>
      </c>
      <c r="T22" s="28" t="str">
        <f t="shared" si="0"/>
        <v>Участник</v>
      </c>
    </row>
    <row r="23" spans="1:20" x14ac:dyDescent="0.35">
      <c r="A23" s="5">
        <v>16</v>
      </c>
      <c r="B23" s="6" t="s">
        <v>55</v>
      </c>
      <c r="C23" s="6" t="s">
        <v>108</v>
      </c>
      <c r="D23" s="6" t="s">
        <v>50</v>
      </c>
      <c r="E23" s="6" t="s">
        <v>26</v>
      </c>
      <c r="F23" s="6" t="str">
        <f>LEFT(C23,1)</f>
        <v>К</v>
      </c>
      <c r="G23" s="6" t="str">
        <f>LEFT(D23,1)</f>
        <v>В</v>
      </c>
      <c r="H23" s="6" t="str">
        <f>LEFT(E23,1)</f>
        <v>Д</v>
      </c>
      <c r="I23" s="6">
        <v>764206</v>
      </c>
      <c r="J23" s="6">
        <v>9</v>
      </c>
      <c r="K23" s="6" t="s">
        <v>154</v>
      </c>
      <c r="L23" s="7" t="s">
        <v>20</v>
      </c>
      <c r="M23" s="7">
        <v>13</v>
      </c>
      <c r="N23" s="7">
        <v>24</v>
      </c>
      <c r="O23" s="7">
        <v>14</v>
      </c>
      <c r="P23" s="7">
        <v>0</v>
      </c>
      <c r="Q23" s="8">
        <f>SUM(M23:P23)</f>
        <v>51</v>
      </c>
      <c r="R23" s="5">
        <v>100</v>
      </c>
      <c r="S23" s="9">
        <f>Q23/R23</f>
        <v>0.51</v>
      </c>
      <c r="T23" s="29" t="str">
        <f t="shared" si="0"/>
        <v>Призёр</v>
      </c>
    </row>
    <row r="24" spans="1:20" x14ac:dyDescent="0.35">
      <c r="A24" s="5">
        <v>17</v>
      </c>
      <c r="B24" s="5" t="s">
        <v>23</v>
      </c>
      <c r="C24" s="5" t="s">
        <v>107</v>
      </c>
      <c r="D24" s="5" t="s">
        <v>57</v>
      </c>
      <c r="E24" s="5" t="s">
        <v>28</v>
      </c>
      <c r="F24" s="5" t="s">
        <v>39</v>
      </c>
      <c r="G24" s="5" t="s">
        <v>34</v>
      </c>
      <c r="H24" s="5" t="s">
        <v>35</v>
      </c>
      <c r="I24" s="5">
        <v>763126</v>
      </c>
      <c r="J24" s="10">
        <v>9</v>
      </c>
      <c r="K24" s="5" t="s">
        <v>153</v>
      </c>
      <c r="L24" s="7" t="s">
        <v>20</v>
      </c>
      <c r="M24" s="5">
        <v>4</v>
      </c>
      <c r="N24" s="5">
        <v>19</v>
      </c>
      <c r="O24" s="5">
        <v>16</v>
      </c>
      <c r="P24" s="5">
        <v>9</v>
      </c>
      <c r="Q24" s="8">
        <f>SUM(M24:P24)</f>
        <v>48</v>
      </c>
      <c r="R24" s="5">
        <v>100</v>
      </c>
      <c r="S24" s="9">
        <f>Q24/R24</f>
        <v>0.48</v>
      </c>
      <c r="T24" s="28" t="str">
        <f t="shared" si="0"/>
        <v>Участник</v>
      </c>
    </row>
    <row r="25" spans="1:20" x14ac:dyDescent="0.35">
      <c r="A25" s="5">
        <v>18</v>
      </c>
      <c r="B25" s="6" t="s">
        <v>23</v>
      </c>
      <c r="C25" s="6" t="s">
        <v>109</v>
      </c>
      <c r="D25" s="6" t="s">
        <v>57</v>
      </c>
      <c r="E25" s="6" t="s">
        <v>61</v>
      </c>
      <c r="F25" s="6" t="str">
        <f>LEFT(C25,1)</f>
        <v>И</v>
      </c>
      <c r="G25" s="6" t="str">
        <f>LEFT(D25,1)</f>
        <v>В</v>
      </c>
      <c r="H25" s="6" t="str">
        <f>LEFT(E25,1)</f>
        <v>А</v>
      </c>
      <c r="I25" s="6">
        <v>764209</v>
      </c>
      <c r="J25" s="6">
        <v>9</v>
      </c>
      <c r="K25" s="6" t="s">
        <v>155</v>
      </c>
      <c r="L25" s="7" t="s">
        <v>20</v>
      </c>
      <c r="M25" s="7">
        <v>3</v>
      </c>
      <c r="N25" s="7">
        <v>18</v>
      </c>
      <c r="O25" s="7">
        <v>9</v>
      </c>
      <c r="P25" s="7">
        <v>9</v>
      </c>
      <c r="Q25" s="8">
        <f>SUM(M25:P25)</f>
        <v>39</v>
      </c>
      <c r="R25" s="5">
        <v>100</v>
      </c>
      <c r="S25" s="9">
        <f>Q25/R25</f>
        <v>0.39</v>
      </c>
      <c r="T25" s="28" t="str">
        <f t="shared" si="0"/>
        <v>Участник</v>
      </c>
    </row>
    <row r="26" spans="1:20" x14ac:dyDescent="0.35">
      <c r="A26" s="5">
        <v>19</v>
      </c>
      <c r="B26" s="5" t="s">
        <v>18</v>
      </c>
      <c r="C26" s="5" t="s">
        <v>182</v>
      </c>
      <c r="D26" s="5" t="s">
        <v>183</v>
      </c>
      <c r="E26" s="5" t="s">
        <v>61</v>
      </c>
      <c r="F26" s="5" t="str">
        <f>LEFT(C26,1)</f>
        <v>С</v>
      </c>
      <c r="G26" s="5" t="str">
        <f>LEFT(D26,1)</f>
        <v>В</v>
      </c>
      <c r="H26" s="5" t="str">
        <f>LEFT(E26,1)</f>
        <v>А</v>
      </c>
      <c r="I26" s="5">
        <v>764201</v>
      </c>
      <c r="J26" s="10">
        <v>9</v>
      </c>
      <c r="K26" s="5" t="s">
        <v>184</v>
      </c>
      <c r="L26" s="7" t="s">
        <v>20</v>
      </c>
      <c r="M26" s="5">
        <v>3</v>
      </c>
      <c r="N26" s="5">
        <v>16</v>
      </c>
      <c r="O26" s="5">
        <v>11</v>
      </c>
      <c r="P26" s="5">
        <v>0</v>
      </c>
      <c r="Q26" s="8">
        <f>SUM(M26:P26)</f>
        <v>30</v>
      </c>
      <c r="R26" s="5">
        <v>100</v>
      </c>
      <c r="S26" s="9">
        <f>Q26/R26</f>
        <v>0.3</v>
      </c>
      <c r="T26" s="28" t="str">
        <f t="shared" si="0"/>
        <v>Участник</v>
      </c>
    </row>
    <row r="27" spans="1:20" x14ac:dyDescent="0.35">
      <c r="A27" s="5">
        <v>20</v>
      </c>
      <c r="B27" s="6" t="s">
        <v>21</v>
      </c>
      <c r="C27" s="6" t="s">
        <v>112</v>
      </c>
      <c r="D27" s="6" t="s">
        <v>60</v>
      </c>
      <c r="E27" s="6" t="s">
        <v>27</v>
      </c>
      <c r="F27" s="6" t="str">
        <f>LEFT(C27,1)</f>
        <v>А</v>
      </c>
      <c r="G27" s="6" t="str">
        <f>LEFT(D27,1)</f>
        <v>Н</v>
      </c>
      <c r="H27" s="6" t="str">
        <f>LEFT(E27,1)</f>
        <v>Е</v>
      </c>
      <c r="I27" s="6">
        <v>763106</v>
      </c>
      <c r="J27" s="6">
        <v>9</v>
      </c>
      <c r="K27" s="6" t="s">
        <v>159</v>
      </c>
      <c r="L27" s="7" t="s">
        <v>20</v>
      </c>
      <c r="M27" s="7">
        <v>1</v>
      </c>
      <c r="N27" s="7">
        <v>10</v>
      </c>
      <c r="O27" s="7">
        <v>5</v>
      </c>
      <c r="P27" s="7">
        <v>6</v>
      </c>
      <c r="Q27" s="8">
        <f>SUM(M27:P27)</f>
        <v>22</v>
      </c>
      <c r="R27" s="5">
        <v>100</v>
      </c>
      <c r="S27" s="9">
        <f>Q27/R27</f>
        <v>0.22</v>
      </c>
      <c r="T27" s="28" t="str">
        <f t="shared" si="0"/>
        <v>Участник</v>
      </c>
    </row>
    <row r="28" spans="1:20" x14ac:dyDescent="0.35">
      <c r="A28" s="5">
        <v>21</v>
      </c>
      <c r="B28" s="6" t="s">
        <v>23</v>
      </c>
      <c r="C28" s="6" t="s">
        <v>110</v>
      </c>
      <c r="D28" s="6" t="s">
        <v>68</v>
      </c>
      <c r="E28" s="6" t="s">
        <v>43</v>
      </c>
      <c r="F28" s="6" t="str">
        <f>LEFT(C28,1)</f>
        <v>С</v>
      </c>
      <c r="G28" s="6" t="str">
        <f>LEFT(D28,1)</f>
        <v>Я</v>
      </c>
      <c r="H28" s="6" t="str">
        <f>LEFT(E28,1)</f>
        <v>Ю</v>
      </c>
      <c r="I28" s="6">
        <v>761301</v>
      </c>
      <c r="J28" s="6">
        <v>9</v>
      </c>
      <c r="K28" s="6" t="s">
        <v>156</v>
      </c>
      <c r="L28" s="7" t="s">
        <v>20</v>
      </c>
      <c r="M28" s="7">
        <v>4</v>
      </c>
      <c r="N28" s="7">
        <v>14</v>
      </c>
      <c r="O28" s="7">
        <v>1</v>
      </c>
      <c r="P28" s="7">
        <v>0</v>
      </c>
      <c r="Q28" s="8">
        <f>SUM(M28:P28)</f>
        <v>19</v>
      </c>
      <c r="R28" s="5">
        <v>100</v>
      </c>
      <c r="S28" s="9">
        <f>Q28/R28</f>
        <v>0.19</v>
      </c>
      <c r="T28" s="28" t="str">
        <f t="shared" si="0"/>
        <v>Участник</v>
      </c>
    </row>
    <row r="29" spans="1:20" x14ac:dyDescent="0.35">
      <c r="A29" s="5">
        <v>22</v>
      </c>
      <c r="B29" s="6" t="s">
        <v>21</v>
      </c>
      <c r="C29" s="6" t="s">
        <v>111</v>
      </c>
      <c r="D29" s="6" t="s">
        <v>47</v>
      </c>
      <c r="E29" s="6" t="s">
        <v>27</v>
      </c>
      <c r="F29" s="6" t="str">
        <f>LEFT(C29,1)</f>
        <v>Г</v>
      </c>
      <c r="G29" s="6" t="str">
        <f>LEFT(D29,1)</f>
        <v>Е</v>
      </c>
      <c r="H29" s="6" t="str">
        <f>LEFT(E29,1)</f>
        <v>Е</v>
      </c>
      <c r="I29" s="6">
        <v>764209</v>
      </c>
      <c r="J29" s="6">
        <v>9</v>
      </c>
      <c r="K29" s="6" t="s">
        <v>157</v>
      </c>
      <c r="L29" s="7" t="s">
        <v>20</v>
      </c>
      <c r="M29" s="7">
        <v>1</v>
      </c>
      <c r="N29" s="7">
        <v>5</v>
      </c>
      <c r="O29" s="7">
        <v>2</v>
      </c>
      <c r="P29" s="7">
        <v>8</v>
      </c>
      <c r="Q29" s="8">
        <f>SUM(M29:P29)</f>
        <v>16</v>
      </c>
      <c r="R29" s="5">
        <v>100</v>
      </c>
      <c r="S29" s="9">
        <f>Q29/R29</f>
        <v>0.16</v>
      </c>
      <c r="T29" s="28" t="str">
        <f t="shared" si="0"/>
        <v>Участник</v>
      </c>
    </row>
    <row r="30" spans="1:20" x14ac:dyDescent="0.35">
      <c r="A30" s="5">
        <v>23</v>
      </c>
      <c r="B30" s="6" t="s">
        <v>55</v>
      </c>
      <c r="C30" s="6" t="s">
        <v>88</v>
      </c>
      <c r="D30" s="6" t="s">
        <v>32</v>
      </c>
      <c r="E30" s="6" t="s">
        <v>53</v>
      </c>
      <c r="F30" s="6" t="str">
        <f>LEFT(C30,1)</f>
        <v>К</v>
      </c>
      <c r="G30" s="6" t="str">
        <f>LEFT(D30,1)</f>
        <v>В</v>
      </c>
      <c r="H30" s="6" t="str">
        <f>LEFT(E30,1)</f>
        <v>В</v>
      </c>
      <c r="I30" s="6">
        <v>764206</v>
      </c>
      <c r="J30" s="6">
        <v>9</v>
      </c>
      <c r="K30" s="6" t="s">
        <v>158</v>
      </c>
      <c r="L30" s="7" t="s">
        <v>20</v>
      </c>
      <c r="M30" s="7">
        <v>8</v>
      </c>
      <c r="N30" s="7">
        <v>2</v>
      </c>
      <c r="O30" s="7">
        <v>1</v>
      </c>
      <c r="P30" s="7">
        <v>0</v>
      </c>
      <c r="Q30" s="8">
        <f>SUM(M30:P30)</f>
        <v>11</v>
      </c>
      <c r="R30" s="5">
        <v>100</v>
      </c>
      <c r="S30" s="9">
        <f>Q30/R30</f>
        <v>0.11</v>
      </c>
      <c r="T30" s="28" t="str">
        <f t="shared" si="0"/>
        <v>Участник</v>
      </c>
    </row>
    <row r="31" spans="1:20" x14ac:dyDescent="0.35">
      <c r="A31" s="5">
        <v>24</v>
      </c>
      <c r="B31" s="6" t="s">
        <v>23</v>
      </c>
      <c r="C31" s="6" t="s">
        <v>113</v>
      </c>
      <c r="D31" s="6" t="s">
        <v>73</v>
      </c>
      <c r="E31" s="6" t="s">
        <v>43</v>
      </c>
      <c r="F31" s="6" t="str">
        <f>LEFT(C31,1)</f>
        <v>К</v>
      </c>
      <c r="G31" s="6" t="str">
        <f>LEFT(D31,1)</f>
        <v>Д</v>
      </c>
      <c r="H31" s="6" t="str">
        <f>LEFT(E31,1)</f>
        <v>Ю</v>
      </c>
      <c r="I31" s="6">
        <v>764207</v>
      </c>
      <c r="J31" s="6">
        <v>10</v>
      </c>
      <c r="K31" s="6" t="s">
        <v>160</v>
      </c>
      <c r="L31" s="7" t="s">
        <v>20</v>
      </c>
      <c r="M31" s="7">
        <v>10</v>
      </c>
      <c r="N31" s="7">
        <v>23</v>
      </c>
      <c r="O31" s="7">
        <v>15</v>
      </c>
      <c r="P31" s="7">
        <v>9</v>
      </c>
      <c r="Q31" s="8">
        <f>SUM(M31:P31)</f>
        <v>57</v>
      </c>
      <c r="R31" s="5">
        <v>100</v>
      </c>
      <c r="S31" s="9">
        <f>Q31/R31</f>
        <v>0.56999999999999995</v>
      </c>
      <c r="T31" s="29" t="str">
        <f t="shared" si="0"/>
        <v>Призёр</v>
      </c>
    </row>
    <row r="32" spans="1:20" x14ac:dyDescent="0.35">
      <c r="A32" s="5">
        <v>25</v>
      </c>
      <c r="B32" s="6" t="s">
        <v>23</v>
      </c>
      <c r="C32" s="6" t="s">
        <v>129</v>
      </c>
      <c r="D32" s="6" t="s">
        <v>130</v>
      </c>
      <c r="E32" s="6" t="s">
        <v>65</v>
      </c>
      <c r="F32" s="6" t="str">
        <f>LEFT(C32,1)</f>
        <v>П</v>
      </c>
      <c r="G32" s="6" t="str">
        <f>LEFT(D32,1)</f>
        <v>И</v>
      </c>
      <c r="H32" s="6" t="str">
        <f>LEFT(E32,1)</f>
        <v>Н</v>
      </c>
      <c r="I32" s="6">
        <v>764204</v>
      </c>
      <c r="J32" s="6">
        <v>10</v>
      </c>
      <c r="K32" s="6" t="s">
        <v>174</v>
      </c>
      <c r="L32" s="7" t="s">
        <v>20</v>
      </c>
      <c r="M32" s="7">
        <v>14</v>
      </c>
      <c r="N32" s="7">
        <v>19</v>
      </c>
      <c r="O32" s="7">
        <v>16</v>
      </c>
      <c r="P32" s="7">
        <v>7</v>
      </c>
      <c r="Q32" s="8">
        <f>SUM(M32:P32)</f>
        <v>56</v>
      </c>
      <c r="R32" s="5">
        <v>100</v>
      </c>
      <c r="S32" s="9">
        <f>Q32/R32</f>
        <v>0.56000000000000005</v>
      </c>
      <c r="T32" s="29" t="str">
        <f t="shared" si="0"/>
        <v>Призёр</v>
      </c>
    </row>
    <row r="33" spans="1:20" x14ac:dyDescent="0.35">
      <c r="A33" s="5">
        <v>26</v>
      </c>
      <c r="B33" s="6" t="s">
        <v>55</v>
      </c>
      <c r="C33" s="6" t="s">
        <v>122</v>
      </c>
      <c r="D33" s="6" t="s">
        <v>105</v>
      </c>
      <c r="E33" s="6" t="s">
        <v>30</v>
      </c>
      <c r="F33" s="6" t="str">
        <f>LEFT(C33,1)</f>
        <v>О</v>
      </c>
      <c r="G33" s="6" t="str">
        <f>LEFT(D33,1)</f>
        <v>Д</v>
      </c>
      <c r="H33" s="6" t="str">
        <f>LEFT(E33,1)</f>
        <v>А</v>
      </c>
      <c r="I33" s="6">
        <v>764201</v>
      </c>
      <c r="J33" s="6">
        <v>10</v>
      </c>
      <c r="K33" s="6" t="s">
        <v>167</v>
      </c>
      <c r="L33" s="7" t="s">
        <v>20</v>
      </c>
      <c r="M33" s="7">
        <v>10</v>
      </c>
      <c r="N33" s="7">
        <v>19</v>
      </c>
      <c r="O33" s="7">
        <v>15</v>
      </c>
      <c r="P33" s="7">
        <v>5</v>
      </c>
      <c r="Q33" s="8">
        <f>SUM(M33:P33)</f>
        <v>49</v>
      </c>
      <c r="R33" s="5">
        <v>100</v>
      </c>
      <c r="S33" s="9">
        <f>Q33/R33</f>
        <v>0.49</v>
      </c>
      <c r="T33" s="28" t="str">
        <f t="shared" si="0"/>
        <v>Участник</v>
      </c>
    </row>
    <row r="34" spans="1:20" x14ac:dyDescent="0.35">
      <c r="A34" s="5">
        <v>27</v>
      </c>
      <c r="B34" s="6" t="s">
        <v>23</v>
      </c>
      <c r="C34" s="6" t="s">
        <v>124</v>
      </c>
      <c r="D34" s="6" t="s">
        <v>37</v>
      </c>
      <c r="E34" s="6" t="s">
        <v>31</v>
      </c>
      <c r="F34" s="6" t="str">
        <f>LEFT(C34,1)</f>
        <v>Ч</v>
      </c>
      <c r="G34" s="6" t="str">
        <f>LEFT(D34,1)</f>
        <v>И</v>
      </c>
      <c r="H34" s="6" t="str">
        <f>LEFT(E34,1)</f>
        <v>А</v>
      </c>
      <c r="I34" s="6">
        <v>764207</v>
      </c>
      <c r="J34" s="6">
        <v>10</v>
      </c>
      <c r="K34" s="6" t="s">
        <v>169</v>
      </c>
      <c r="L34" s="7" t="s">
        <v>20</v>
      </c>
      <c r="M34" s="7">
        <v>7</v>
      </c>
      <c r="N34" s="7">
        <v>20</v>
      </c>
      <c r="O34" s="7">
        <v>15</v>
      </c>
      <c r="P34" s="7">
        <v>0</v>
      </c>
      <c r="Q34" s="8">
        <f>SUM(M34:P34)</f>
        <v>42</v>
      </c>
      <c r="R34" s="5">
        <v>100</v>
      </c>
      <c r="S34" s="9">
        <f>Q34/R34</f>
        <v>0.42</v>
      </c>
      <c r="T34" s="28" t="str">
        <f t="shared" si="0"/>
        <v>Участник</v>
      </c>
    </row>
    <row r="35" spans="1:20" x14ac:dyDescent="0.35">
      <c r="A35" s="5">
        <v>28</v>
      </c>
      <c r="B35" s="6" t="s">
        <v>21</v>
      </c>
      <c r="C35" s="6" t="s">
        <v>120</v>
      </c>
      <c r="D35" s="6" t="s">
        <v>87</v>
      </c>
      <c r="E35" s="6" t="s">
        <v>46</v>
      </c>
      <c r="F35" s="6" t="str">
        <f>LEFT(C35,1)</f>
        <v>Т</v>
      </c>
      <c r="G35" s="6" t="str">
        <f>LEFT(D35,1)</f>
        <v>Ю</v>
      </c>
      <c r="H35" s="6" t="str">
        <f>LEFT(E35,1)</f>
        <v>М</v>
      </c>
      <c r="I35" s="6">
        <v>764209</v>
      </c>
      <c r="J35" s="6">
        <v>10</v>
      </c>
      <c r="K35" s="6" t="s">
        <v>165</v>
      </c>
      <c r="L35" s="7" t="s">
        <v>20</v>
      </c>
      <c r="M35" s="7">
        <v>4</v>
      </c>
      <c r="N35" s="7">
        <v>23</v>
      </c>
      <c r="O35" s="7">
        <v>11</v>
      </c>
      <c r="P35" s="7">
        <v>0</v>
      </c>
      <c r="Q35" s="8">
        <f>SUM(M35:P35)</f>
        <v>38</v>
      </c>
      <c r="R35" s="5">
        <v>100</v>
      </c>
      <c r="S35" s="9">
        <f>Q35/R35</f>
        <v>0.38</v>
      </c>
      <c r="T35" s="28" t="str">
        <f t="shared" si="0"/>
        <v>Участник</v>
      </c>
    </row>
    <row r="36" spans="1:20" x14ac:dyDescent="0.35">
      <c r="A36" s="5">
        <v>29</v>
      </c>
      <c r="B36" s="6" t="s">
        <v>23</v>
      </c>
      <c r="C36" s="6" t="s">
        <v>121</v>
      </c>
      <c r="D36" s="6" t="s">
        <v>66</v>
      </c>
      <c r="E36" s="6" t="s">
        <v>31</v>
      </c>
      <c r="F36" s="6" t="str">
        <f>LEFT(C36,1)</f>
        <v>Г</v>
      </c>
      <c r="G36" s="6" t="str">
        <f>LEFT(D36,1)</f>
        <v>С</v>
      </c>
      <c r="H36" s="6" t="str">
        <f>LEFT(E36,1)</f>
        <v>А</v>
      </c>
      <c r="I36" s="6">
        <v>764209</v>
      </c>
      <c r="J36" s="6">
        <v>10</v>
      </c>
      <c r="K36" s="6" t="s">
        <v>166</v>
      </c>
      <c r="L36" s="7" t="s">
        <v>20</v>
      </c>
      <c r="M36" s="7">
        <v>5</v>
      </c>
      <c r="N36" s="7">
        <v>22</v>
      </c>
      <c r="O36" s="7">
        <v>8</v>
      </c>
      <c r="P36" s="7">
        <v>0</v>
      </c>
      <c r="Q36" s="8">
        <f>SUM(M36:P36)</f>
        <v>35</v>
      </c>
      <c r="R36" s="5">
        <v>100</v>
      </c>
      <c r="S36" s="9">
        <f>Q36/R36</f>
        <v>0.35</v>
      </c>
      <c r="T36" s="28" t="str">
        <f t="shared" si="0"/>
        <v>Участник</v>
      </c>
    </row>
    <row r="37" spans="1:20" x14ac:dyDescent="0.35">
      <c r="A37" s="5">
        <v>30</v>
      </c>
      <c r="B37" s="6" t="s">
        <v>21</v>
      </c>
      <c r="C37" s="6" t="s">
        <v>119</v>
      </c>
      <c r="D37" s="6" t="s">
        <v>42</v>
      </c>
      <c r="E37" s="6" t="s">
        <v>22</v>
      </c>
      <c r="F37" s="6" t="str">
        <f>LEFT(C37,1)</f>
        <v>А</v>
      </c>
      <c r="G37" s="6" t="str">
        <f>LEFT(D37,1)</f>
        <v>М</v>
      </c>
      <c r="H37" s="6" t="str">
        <f>LEFT(E37,1)</f>
        <v>С</v>
      </c>
      <c r="I37" s="6">
        <v>763117</v>
      </c>
      <c r="J37" s="6">
        <v>10</v>
      </c>
      <c r="K37" s="6" t="s">
        <v>164</v>
      </c>
      <c r="L37" s="7" t="s">
        <v>20</v>
      </c>
      <c r="M37" s="7">
        <v>2</v>
      </c>
      <c r="N37" s="7">
        <v>18</v>
      </c>
      <c r="O37" s="7">
        <v>12</v>
      </c>
      <c r="P37" s="7">
        <v>2</v>
      </c>
      <c r="Q37" s="8">
        <f>SUM(M37:P37)</f>
        <v>34</v>
      </c>
      <c r="R37" s="5">
        <v>100</v>
      </c>
      <c r="S37" s="9">
        <f>Q37/R37</f>
        <v>0.34</v>
      </c>
      <c r="T37" s="28" t="str">
        <f t="shared" si="0"/>
        <v>Участник</v>
      </c>
    </row>
    <row r="38" spans="1:20" x14ac:dyDescent="0.35">
      <c r="A38" s="5">
        <v>31</v>
      </c>
      <c r="B38" s="6" t="s">
        <v>21</v>
      </c>
      <c r="C38" s="6" t="s">
        <v>118</v>
      </c>
      <c r="D38" s="6" t="s">
        <v>89</v>
      </c>
      <c r="E38" s="6" t="s">
        <v>49</v>
      </c>
      <c r="F38" s="6" t="str">
        <f>LEFT(C38,1)</f>
        <v>В</v>
      </c>
      <c r="G38" s="6" t="str">
        <f>LEFT(D38,1)</f>
        <v>К</v>
      </c>
      <c r="H38" s="6" t="str">
        <f>LEFT(E38,1)</f>
        <v>А</v>
      </c>
      <c r="I38" s="6">
        <v>764209</v>
      </c>
      <c r="J38" s="6">
        <v>10</v>
      </c>
      <c r="K38" s="6" t="s">
        <v>163</v>
      </c>
      <c r="L38" s="7" t="s">
        <v>20</v>
      </c>
      <c r="M38" s="7">
        <v>3</v>
      </c>
      <c r="N38" s="7">
        <v>23</v>
      </c>
      <c r="O38" s="7">
        <v>8</v>
      </c>
      <c r="P38" s="7">
        <v>0</v>
      </c>
      <c r="Q38" s="8">
        <f>SUM(M38:P38)</f>
        <v>34</v>
      </c>
      <c r="R38" s="5">
        <v>100</v>
      </c>
      <c r="S38" s="9">
        <f>Q38/R38</f>
        <v>0.34</v>
      </c>
      <c r="T38" s="28" t="str">
        <f t="shared" si="0"/>
        <v>Участник</v>
      </c>
    </row>
    <row r="39" spans="1:20" x14ac:dyDescent="0.35">
      <c r="A39" s="5">
        <v>32</v>
      </c>
      <c r="B39" s="6" t="s">
        <v>23</v>
      </c>
      <c r="C39" s="6" t="s">
        <v>125</v>
      </c>
      <c r="D39" s="6" t="s">
        <v>69</v>
      </c>
      <c r="E39" s="6" t="s">
        <v>31</v>
      </c>
      <c r="F39" s="6" t="str">
        <f>LEFT(C39,1)</f>
        <v>К</v>
      </c>
      <c r="G39" s="6" t="str">
        <f>LEFT(D39,1)</f>
        <v>М</v>
      </c>
      <c r="H39" s="6" t="str">
        <f>LEFT(E39,1)</f>
        <v>А</v>
      </c>
      <c r="I39" s="6">
        <v>761301</v>
      </c>
      <c r="J39" s="6">
        <v>10</v>
      </c>
      <c r="K39" s="6" t="s">
        <v>170</v>
      </c>
      <c r="L39" s="7" t="s">
        <v>20</v>
      </c>
      <c r="M39" s="7">
        <v>2</v>
      </c>
      <c r="N39" s="7">
        <v>15</v>
      </c>
      <c r="O39" s="7">
        <v>14</v>
      </c>
      <c r="P39" s="7">
        <v>0</v>
      </c>
      <c r="Q39" s="8">
        <f>SUM(M39:P39)</f>
        <v>31</v>
      </c>
      <c r="R39" s="5">
        <v>100</v>
      </c>
      <c r="S39" s="9">
        <f>Q39/R39</f>
        <v>0.31</v>
      </c>
      <c r="T39" s="28" t="str">
        <f t="shared" si="0"/>
        <v>Участник</v>
      </c>
    </row>
    <row r="40" spans="1:20" x14ac:dyDescent="0.35">
      <c r="A40" s="5">
        <v>33</v>
      </c>
      <c r="B40" s="6" t="s">
        <v>21</v>
      </c>
      <c r="C40" s="6" t="s">
        <v>128</v>
      </c>
      <c r="D40" s="6" t="s">
        <v>36</v>
      </c>
      <c r="E40" s="6" t="s">
        <v>52</v>
      </c>
      <c r="F40" s="6" t="str">
        <f>LEFT(C40,1)</f>
        <v>М</v>
      </c>
      <c r="G40" s="6" t="str">
        <f>LEFT(D40,1)</f>
        <v>У</v>
      </c>
      <c r="H40" s="6" t="str">
        <f>LEFT(E40,1)</f>
        <v>И</v>
      </c>
      <c r="I40" s="6">
        <v>764209</v>
      </c>
      <c r="J40" s="6">
        <v>10</v>
      </c>
      <c r="K40" s="6" t="s">
        <v>173</v>
      </c>
      <c r="L40" s="7" t="s">
        <v>20</v>
      </c>
      <c r="M40" s="7">
        <v>3</v>
      </c>
      <c r="N40" s="7">
        <v>14</v>
      </c>
      <c r="O40" s="7">
        <v>13</v>
      </c>
      <c r="P40" s="7">
        <v>0</v>
      </c>
      <c r="Q40" s="8">
        <f>SUM(M40:P40)</f>
        <v>30</v>
      </c>
      <c r="R40" s="5">
        <v>100</v>
      </c>
      <c r="S40" s="9">
        <f>Q40/R40</f>
        <v>0.3</v>
      </c>
      <c r="T40" s="28" t="str">
        <f t="shared" si="0"/>
        <v>Участник</v>
      </c>
    </row>
    <row r="41" spans="1:20" x14ac:dyDescent="0.35">
      <c r="A41" s="5">
        <v>34</v>
      </c>
      <c r="B41" s="6" t="s">
        <v>18</v>
      </c>
      <c r="C41" s="6" t="s">
        <v>127</v>
      </c>
      <c r="D41" s="6" t="s">
        <v>69</v>
      </c>
      <c r="E41" s="6" t="s">
        <v>43</v>
      </c>
      <c r="F41" s="6" t="str">
        <f>LEFT(C41,1)</f>
        <v>С</v>
      </c>
      <c r="G41" s="6" t="str">
        <f>LEFT(D41,1)</f>
        <v>М</v>
      </c>
      <c r="H41" s="6" t="str">
        <f>LEFT(E41,1)</f>
        <v>Ю</v>
      </c>
      <c r="I41" s="6">
        <v>764201</v>
      </c>
      <c r="J41" s="6">
        <v>10</v>
      </c>
      <c r="K41" s="6" t="s">
        <v>172</v>
      </c>
      <c r="L41" s="7" t="s">
        <v>20</v>
      </c>
      <c r="M41" s="7">
        <v>2</v>
      </c>
      <c r="N41" s="7">
        <v>17</v>
      </c>
      <c r="O41" s="7">
        <v>11</v>
      </c>
      <c r="P41" s="7">
        <v>0</v>
      </c>
      <c r="Q41" s="8">
        <f>SUM(M41:P41)</f>
        <v>30</v>
      </c>
      <c r="R41" s="5">
        <v>100</v>
      </c>
      <c r="S41" s="9">
        <f>Q41/R41</f>
        <v>0.3</v>
      </c>
      <c r="T41" s="28" t="str">
        <f t="shared" si="0"/>
        <v>Участник</v>
      </c>
    </row>
    <row r="42" spans="1:20" x14ac:dyDescent="0.35">
      <c r="A42" s="5">
        <v>35</v>
      </c>
      <c r="B42" s="6" t="s">
        <v>18</v>
      </c>
      <c r="C42" s="6" t="s">
        <v>126</v>
      </c>
      <c r="D42" s="6" t="s">
        <v>90</v>
      </c>
      <c r="E42" s="6" t="s">
        <v>62</v>
      </c>
      <c r="F42" s="6" t="str">
        <f>LEFT(C42,1)</f>
        <v>Ж</v>
      </c>
      <c r="G42" s="6" t="str">
        <f>LEFT(D42,1)</f>
        <v>М</v>
      </c>
      <c r="H42" s="6" t="str">
        <f>LEFT(E42,1)</f>
        <v>С</v>
      </c>
      <c r="I42" s="6">
        <v>764201</v>
      </c>
      <c r="J42" s="6">
        <v>10</v>
      </c>
      <c r="K42" s="6" t="s">
        <v>171</v>
      </c>
      <c r="L42" s="7" t="s">
        <v>20</v>
      </c>
      <c r="M42" s="7">
        <v>1</v>
      </c>
      <c r="N42" s="7">
        <v>11</v>
      </c>
      <c r="O42" s="7">
        <v>11</v>
      </c>
      <c r="P42" s="7">
        <v>4</v>
      </c>
      <c r="Q42" s="8">
        <f>SUM(M42:P42)</f>
        <v>27</v>
      </c>
      <c r="R42" s="5">
        <v>100</v>
      </c>
      <c r="S42" s="9">
        <f>Q42/R42</f>
        <v>0.27</v>
      </c>
      <c r="T42" s="28" t="str">
        <f t="shared" si="0"/>
        <v>Участник</v>
      </c>
    </row>
    <row r="43" spans="1:20" x14ac:dyDescent="0.35">
      <c r="A43" s="5">
        <v>36</v>
      </c>
      <c r="B43" s="6" t="s">
        <v>21</v>
      </c>
      <c r="C43" s="6" t="s">
        <v>116</v>
      </c>
      <c r="D43" s="6" t="s">
        <v>89</v>
      </c>
      <c r="E43" s="6" t="s">
        <v>53</v>
      </c>
      <c r="F43" s="6" t="str">
        <f>LEFT(C43,1)</f>
        <v>Б</v>
      </c>
      <c r="G43" s="6" t="str">
        <f>LEFT(D43,1)</f>
        <v>К</v>
      </c>
      <c r="H43" s="6" t="str">
        <f>LEFT(E43,1)</f>
        <v>В</v>
      </c>
      <c r="I43" s="6">
        <v>764207</v>
      </c>
      <c r="J43" s="6">
        <v>10</v>
      </c>
      <c r="K43" s="6" t="s">
        <v>161</v>
      </c>
      <c r="L43" s="7" t="s">
        <v>20</v>
      </c>
      <c r="M43" s="7">
        <v>5</v>
      </c>
      <c r="N43" s="7">
        <v>12</v>
      </c>
      <c r="O43" s="7">
        <v>8</v>
      </c>
      <c r="P43" s="7">
        <v>0</v>
      </c>
      <c r="Q43" s="8">
        <f>SUM(M43:P43)</f>
        <v>25</v>
      </c>
      <c r="R43" s="5">
        <v>100</v>
      </c>
      <c r="S43" s="9">
        <f>Q43/R43</f>
        <v>0.25</v>
      </c>
      <c r="T43" s="28" t="str">
        <f t="shared" si="0"/>
        <v>Участник</v>
      </c>
    </row>
    <row r="44" spans="1:20" x14ac:dyDescent="0.35">
      <c r="A44" s="5">
        <v>37</v>
      </c>
      <c r="B44" s="6" t="s">
        <v>23</v>
      </c>
      <c r="C44" s="6" t="s">
        <v>114</v>
      </c>
      <c r="D44" s="6" t="s">
        <v>115</v>
      </c>
      <c r="E44" s="6" t="s">
        <v>62</v>
      </c>
      <c r="F44" s="6" t="str">
        <f>LEFT(C44,1)</f>
        <v>М</v>
      </c>
      <c r="G44" s="6" t="str">
        <f>LEFT(D44,1)</f>
        <v>Р</v>
      </c>
      <c r="H44" s="6" t="str">
        <f>LEFT(E44,1)</f>
        <v>С</v>
      </c>
      <c r="I44" s="6">
        <v>763103</v>
      </c>
      <c r="J44" s="6">
        <v>10</v>
      </c>
      <c r="K44" s="6"/>
      <c r="L44" s="7" t="s">
        <v>20</v>
      </c>
      <c r="M44" s="7">
        <v>0</v>
      </c>
      <c r="N44" s="7">
        <v>11</v>
      </c>
      <c r="O44" s="7">
        <v>0</v>
      </c>
      <c r="P44" s="7">
        <v>0</v>
      </c>
      <c r="Q44" s="8">
        <f>SUM(M44:P44)</f>
        <v>11</v>
      </c>
      <c r="R44" s="5">
        <v>100</v>
      </c>
      <c r="S44" s="9">
        <f>Q44/R44</f>
        <v>0.11</v>
      </c>
      <c r="T44" s="28" t="str">
        <f t="shared" si="0"/>
        <v>Участник</v>
      </c>
    </row>
    <row r="45" spans="1:20" x14ac:dyDescent="0.35">
      <c r="A45" s="5">
        <v>38</v>
      </c>
      <c r="B45" s="6" t="s">
        <v>21</v>
      </c>
      <c r="C45" s="6" t="s">
        <v>123</v>
      </c>
      <c r="D45" s="6" t="s">
        <v>63</v>
      </c>
      <c r="E45" s="6" t="s">
        <v>22</v>
      </c>
      <c r="F45" s="6" t="str">
        <f>LEFT(C45,1)</f>
        <v>Н</v>
      </c>
      <c r="G45" s="6" t="str">
        <f>LEFT(D45,1)</f>
        <v>А</v>
      </c>
      <c r="H45" s="6" t="str">
        <f>LEFT(E45,1)</f>
        <v>С</v>
      </c>
      <c r="I45" s="6">
        <v>764209</v>
      </c>
      <c r="J45" s="6">
        <v>10</v>
      </c>
      <c r="K45" s="6" t="s">
        <v>168</v>
      </c>
      <c r="L45" s="7" t="s">
        <v>20</v>
      </c>
      <c r="M45" s="7">
        <v>1</v>
      </c>
      <c r="N45" s="7">
        <v>8</v>
      </c>
      <c r="O45" s="7">
        <v>2</v>
      </c>
      <c r="P45" s="7">
        <v>0</v>
      </c>
      <c r="Q45" s="8">
        <f>SUM(M45:P45)</f>
        <v>11</v>
      </c>
      <c r="R45" s="5">
        <v>100</v>
      </c>
      <c r="S45" s="9">
        <f>Q45/R45</f>
        <v>0.11</v>
      </c>
      <c r="T45" s="28" t="str">
        <f t="shared" si="0"/>
        <v>Участник</v>
      </c>
    </row>
    <row r="46" spans="1:20" x14ac:dyDescent="0.35">
      <c r="A46" s="5">
        <v>39</v>
      </c>
      <c r="B46" s="6" t="s">
        <v>23</v>
      </c>
      <c r="C46" s="6" t="s">
        <v>117</v>
      </c>
      <c r="D46" s="6" t="s">
        <v>102</v>
      </c>
      <c r="E46" s="6" t="s">
        <v>19</v>
      </c>
      <c r="F46" s="6" t="str">
        <f>LEFT(C46,1)</f>
        <v>П</v>
      </c>
      <c r="G46" s="6" t="str">
        <f>LEFT(D46,1)</f>
        <v>Д</v>
      </c>
      <c r="H46" s="6" t="str">
        <f>LEFT(E46,1)</f>
        <v>М</v>
      </c>
      <c r="I46" s="6">
        <v>764207</v>
      </c>
      <c r="J46" s="6">
        <v>10</v>
      </c>
      <c r="K46" s="6" t="s">
        <v>162</v>
      </c>
      <c r="L46" s="7" t="s">
        <v>20</v>
      </c>
      <c r="M46" s="7">
        <v>1</v>
      </c>
      <c r="N46" s="7">
        <v>7</v>
      </c>
      <c r="O46" s="7">
        <v>0</v>
      </c>
      <c r="P46" s="7">
        <v>0</v>
      </c>
      <c r="Q46" s="8">
        <f>SUM(M46:P46)</f>
        <v>8</v>
      </c>
      <c r="R46" s="5">
        <v>100</v>
      </c>
      <c r="S46" s="9">
        <f>Q46/R46</f>
        <v>0.08</v>
      </c>
      <c r="T46" s="28" t="str">
        <f t="shared" si="0"/>
        <v>Участник</v>
      </c>
    </row>
    <row r="47" spans="1:20" x14ac:dyDescent="0.35">
      <c r="A47" s="5">
        <v>40</v>
      </c>
      <c r="B47" s="6" t="s">
        <v>55</v>
      </c>
      <c r="C47" s="6" t="s">
        <v>106</v>
      </c>
      <c r="D47" s="6" t="s">
        <v>45</v>
      </c>
      <c r="E47" s="6" t="s">
        <v>33</v>
      </c>
      <c r="F47" s="6" t="str">
        <f>LEFT(C47,1)</f>
        <v>Б</v>
      </c>
      <c r="G47" s="6" t="str">
        <f>LEFT(D47,1)</f>
        <v>Д</v>
      </c>
      <c r="H47" s="6" t="str">
        <f>LEFT(E47,1)</f>
        <v>А</v>
      </c>
      <c r="I47" s="6">
        <v>764201</v>
      </c>
      <c r="J47" s="6">
        <v>11</v>
      </c>
      <c r="K47" s="6" t="s">
        <v>176</v>
      </c>
      <c r="L47" s="7" t="s">
        <v>20</v>
      </c>
      <c r="M47" s="7">
        <v>18</v>
      </c>
      <c r="N47" s="7">
        <v>26</v>
      </c>
      <c r="O47" s="7">
        <v>20</v>
      </c>
      <c r="P47" s="7">
        <v>10</v>
      </c>
      <c r="Q47" s="8">
        <f>SUM(M47:P47)</f>
        <v>74</v>
      </c>
      <c r="R47" s="5">
        <v>100</v>
      </c>
      <c r="S47" s="9">
        <f>Q47/R47</f>
        <v>0.74</v>
      </c>
      <c r="T47" s="29" t="str">
        <f t="shared" si="0"/>
        <v>Призёр</v>
      </c>
    </row>
    <row r="48" spans="1:20" x14ac:dyDescent="0.35">
      <c r="A48" s="5">
        <v>41</v>
      </c>
      <c r="B48" s="6" t="s">
        <v>18</v>
      </c>
      <c r="C48" s="6" t="s">
        <v>132</v>
      </c>
      <c r="D48" s="6" t="s">
        <v>71</v>
      </c>
      <c r="E48" s="6" t="s">
        <v>54</v>
      </c>
      <c r="F48" s="6" t="str">
        <f>LEFT(C48,1)</f>
        <v>К</v>
      </c>
      <c r="G48" s="6" t="str">
        <f>LEFT(D48,1)</f>
        <v>А</v>
      </c>
      <c r="H48" s="6" t="str">
        <f>LEFT(E48,1)</f>
        <v>В</v>
      </c>
      <c r="I48" s="6">
        <v>764201</v>
      </c>
      <c r="J48" s="6">
        <v>11</v>
      </c>
      <c r="K48" s="6" t="s">
        <v>177</v>
      </c>
      <c r="L48" s="7" t="s">
        <v>20</v>
      </c>
      <c r="M48" s="7">
        <v>10</v>
      </c>
      <c r="N48" s="7">
        <v>23</v>
      </c>
      <c r="O48" s="7">
        <v>22</v>
      </c>
      <c r="P48" s="7">
        <v>9</v>
      </c>
      <c r="Q48" s="8">
        <f>SUM(M48:P48)</f>
        <v>64</v>
      </c>
      <c r="R48" s="5">
        <v>100</v>
      </c>
      <c r="S48" s="9">
        <f>Q48/R48</f>
        <v>0.64</v>
      </c>
      <c r="T48" s="29" t="str">
        <f t="shared" si="0"/>
        <v>Призёр</v>
      </c>
    </row>
    <row r="49" spans="1:20" x14ac:dyDescent="0.35">
      <c r="A49" s="5">
        <v>42</v>
      </c>
      <c r="B49" s="6" t="s">
        <v>21</v>
      </c>
      <c r="C49" s="6" t="s">
        <v>134</v>
      </c>
      <c r="D49" s="6" t="s">
        <v>42</v>
      </c>
      <c r="E49" s="6" t="s">
        <v>91</v>
      </c>
      <c r="F49" s="6" t="str">
        <f>LEFT(C49,1)</f>
        <v>К</v>
      </c>
      <c r="G49" s="6" t="str">
        <f>LEFT(D49,1)</f>
        <v>М</v>
      </c>
      <c r="H49" s="6" t="str">
        <f>LEFT(E49,1)</f>
        <v>В</v>
      </c>
      <c r="I49" s="6">
        <v>764204</v>
      </c>
      <c r="J49" s="6">
        <v>11</v>
      </c>
      <c r="K49" s="6" t="s">
        <v>179</v>
      </c>
      <c r="L49" s="7" t="s">
        <v>20</v>
      </c>
      <c r="M49" s="7">
        <v>13</v>
      </c>
      <c r="N49" s="7">
        <v>23</v>
      </c>
      <c r="O49" s="7">
        <v>20</v>
      </c>
      <c r="P49" s="7">
        <v>7</v>
      </c>
      <c r="Q49" s="8">
        <f>SUM(M49:P49)</f>
        <v>63</v>
      </c>
      <c r="R49" s="5">
        <v>100</v>
      </c>
      <c r="S49" s="9">
        <f>Q49/R49</f>
        <v>0.63</v>
      </c>
      <c r="T49" s="28" t="s">
        <v>185</v>
      </c>
    </row>
    <row r="50" spans="1:20" x14ac:dyDescent="0.35">
      <c r="A50" s="5">
        <v>43</v>
      </c>
      <c r="B50" s="6" t="s">
        <v>21</v>
      </c>
      <c r="C50" s="6" t="s">
        <v>131</v>
      </c>
      <c r="D50" s="6" t="s">
        <v>51</v>
      </c>
      <c r="E50" s="6" t="s">
        <v>53</v>
      </c>
      <c r="F50" s="6" t="str">
        <f>LEFT(C50,1)</f>
        <v>Х</v>
      </c>
      <c r="G50" s="6" t="str">
        <f>LEFT(D50,1)</f>
        <v>К</v>
      </c>
      <c r="H50" s="6" t="str">
        <f>LEFT(E50,1)</f>
        <v>В</v>
      </c>
      <c r="I50" s="6">
        <v>764207</v>
      </c>
      <c r="J50" s="6">
        <v>11</v>
      </c>
      <c r="K50" s="6" t="s">
        <v>175</v>
      </c>
      <c r="L50" s="7" t="s">
        <v>20</v>
      </c>
      <c r="M50" s="7">
        <v>12</v>
      </c>
      <c r="N50" s="7">
        <v>23</v>
      </c>
      <c r="O50" s="7">
        <v>22</v>
      </c>
      <c r="P50" s="7">
        <v>0</v>
      </c>
      <c r="Q50" s="8">
        <f>SUM(M50:P50)</f>
        <v>57</v>
      </c>
      <c r="R50" s="5">
        <v>100</v>
      </c>
      <c r="S50" s="9">
        <f>Q50/R50</f>
        <v>0.56999999999999995</v>
      </c>
      <c r="T50" s="28" t="s">
        <v>185</v>
      </c>
    </row>
    <row r="51" spans="1:20" x14ac:dyDescent="0.35">
      <c r="A51" s="5">
        <v>44</v>
      </c>
      <c r="B51" s="6" t="s">
        <v>18</v>
      </c>
      <c r="C51" s="6" t="s">
        <v>133</v>
      </c>
      <c r="D51" s="6" t="s">
        <v>40</v>
      </c>
      <c r="E51" s="6" t="s">
        <v>64</v>
      </c>
      <c r="F51" s="6" t="str">
        <f>LEFT(C51,1)</f>
        <v>В</v>
      </c>
      <c r="G51" s="6" t="str">
        <f>LEFT(D51,1)</f>
        <v>П</v>
      </c>
      <c r="H51" s="6" t="str">
        <f>LEFT(E51,1)</f>
        <v>П</v>
      </c>
      <c r="I51" s="6">
        <v>764201</v>
      </c>
      <c r="J51" s="6">
        <v>11</v>
      </c>
      <c r="K51" s="6" t="s">
        <v>178</v>
      </c>
      <c r="L51" s="7" t="s">
        <v>20</v>
      </c>
      <c r="M51" s="7">
        <v>8</v>
      </c>
      <c r="N51" s="7">
        <v>21</v>
      </c>
      <c r="O51" s="7">
        <v>17</v>
      </c>
      <c r="P51" s="7">
        <v>6</v>
      </c>
      <c r="Q51" s="8">
        <f>SUM(M51:P51)</f>
        <v>52</v>
      </c>
      <c r="R51" s="5">
        <v>100</v>
      </c>
      <c r="S51" s="9">
        <f>Q51/R51</f>
        <v>0.52</v>
      </c>
      <c r="T51" s="28" t="s">
        <v>185</v>
      </c>
    </row>
    <row r="52" spans="1:20" x14ac:dyDescent="0.35">
      <c r="A52" s="5">
        <v>45</v>
      </c>
      <c r="B52" s="6" t="s">
        <v>21</v>
      </c>
      <c r="C52" s="6" t="s">
        <v>135</v>
      </c>
      <c r="D52" s="6" t="s">
        <v>60</v>
      </c>
      <c r="E52" s="6" t="s">
        <v>49</v>
      </c>
      <c r="F52" s="6" t="str">
        <f>LEFT(C52,1)</f>
        <v>К</v>
      </c>
      <c r="G52" s="6" t="str">
        <f>LEFT(D52,1)</f>
        <v>Н</v>
      </c>
      <c r="H52" s="6" t="str">
        <f>LEFT(E52,1)</f>
        <v>А</v>
      </c>
      <c r="I52" s="6">
        <v>764202</v>
      </c>
      <c r="J52" s="6">
        <v>11</v>
      </c>
      <c r="K52" s="6" t="s">
        <v>180</v>
      </c>
      <c r="L52" s="7" t="s">
        <v>20</v>
      </c>
      <c r="M52" s="7">
        <v>5</v>
      </c>
      <c r="N52" s="7">
        <v>15</v>
      </c>
      <c r="O52" s="7">
        <v>23</v>
      </c>
      <c r="P52" s="7">
        <v>0</v>
      </c>
      <c r="Q52" s="8">
        <f>SUM(M52:P52)</f>
        <v>43</v>
      </c>
      <c r="R52" s="5">
        <v>100</v>
      </c>
      <c r="S52" s="9">
        <f>Q52/R52</f>
        <v>0.43</v>
      </c>
      <c r="T52" s="28" t="str">
        <f t="shared" si="0"/>
        <v>Участник</v>
      </c>
    </row>
    <row r="53" spans="1:20" x14ac:dyDescent="0.35">
      <c r="A53" s="5">
        <v>46</v>
      </c>
      <c r="B53" s="6" t="s">
        <v>21</v>
      </c>
      <c r="C53" s="6" t="s">
        <v>136</v>
      </c>
      <c r="D53" s="6" t="s">
        <v>78</v>
      </c>
      <c r="E53" s="6" t="s">
        <v>46</v>
      </c>
      <c r="F53" s="6" t="str">
        <f>LEFT(C53,1)</f>
        <v>С</v>
      </c>
      <c r="G53" s="6" t="str">
        <f>LEFT(D53,1)</f>
        <v>О</v>
      </c>
      <c r="H53" s="6" t="str">
        <f>LEFT(E53,1)</f>
        <v>М</v>
      </c>
      <c r="I53" s="6">
        <v>764207</v>
      </c>
      <c r="J53" s="6">
        <v>11</v>
      </c>
      <c r="K53" s="6" t="s">
        <v>181</v>
      </c>
      <c r="L53" s="7" t="s">
        <v>20</v>
      </c>
      <c r="M53" s="7">
        <v>5</v>
      </c>
      <c r="N53" s="7">
        <v>14</v>
      </c>
      <c r="O53" s="7">
        <v>14</v>
      </c>
      <c r="P53" s="7">
        <v>0</v>
      </c>
      <c r="Q53" s="8">
        <f>SUM(M53:P53)</f>
        <v>33</v>
      </c>
      <c r="R53" s="5">
        <v>100</v>
      </c>
      <c r="S53" s="9">
        <f>Q53/R53</f>
        <v>0.33</v>
      </c>
      <c r="T53" s="28" t="str">
        <f t="shared" si="0"/>
        <v>Участник</v>
      </c>
    </row>
  </sheetData>
  <sheetProtection algorithmName="SHA-512" hashValue="cf63n+xEh9BeX9AhApdv0fhXzHFeySwH6GIOIygcEkqqjYq8qX3Na4KbcU4GKVmboEsb6CdTdA8HQggGSc18lw==" saltValue="yhq9FXv3DxlGniVXNLAURQ==" spinCount="100000" sheet="1" objects="1" scenarios="1"/>
  <sortState xmlns:xlrd2="http://schemas.microsoft.com/office/spreadsheetml/2017/richdata2" ref="B8:T53">
    <sortCondition ref="J8:J53"/>
    <sortCondition descending="1" ref="Q8:Q53"/>
    <sortCondition ref="C8:C53"/>
  </sortState>
  <mergeCells count="22">
    <mergeCell ref="L5:L7"/>
    <mergeCell ref="M5:P5"/>
    <mergeCell ref="Q5:Q7"/>
    <mergeCell ref="R5:R7"/>
    <mergeCell ref="S5:S7"/>
    <mergeCell ref="T5:T7"/>
    <mergeCell ref="M6:M7"/>
    <mergeCell ref="N6:N7"/>
    <mergeCell ref="O6:O7"/>
    <mergeCell ref="P6:P7"/>
    <mergeCell ref="K5:K7"/>
    <mergeCell ref="A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ageMargins left="0.23622047244094491" right="0.23622047244094491" top="0.35433070866141736" bottom="0.35433070866141736" header="0.31496062992125984" footer="0.31496062992125984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Английский язык_7-11</vt:lpstr>
      <vt:lpstr>'Английский язык_7-11'!Заголовки_для_печати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2021-11-25T09:35:03Z</dcterms:created>
  <dcterms:modified xsi:type="dcterms:W3CDTF">2021-11-30T13:34:06Z</dcterms:modified>
</cp:coreProperties>
</file>