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ЛИМПИАДА ВсОШ\2021-2022 олимпиады\2_Муниципальный этап\_Итоги\"/>
    </mc:Choice>
  </mc:AlternateContent>
  <xr:revisionPtr revIDLastSave="0" documentId="13_ncr:1_{E05FCB23-E072-4DAB-89B9-AD76BAD5E3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тература_7-11 классы" sheetId="1" r:id="rId1"/>
  </sheets>
  <definedNames>
    <definedName name="_xlnm._FilterDatabase" localSheetId="0" hidden="1">'Литература_7-11 классы'!$A$2:$R$40</definedName>
    <definedName name="_xlnm.Print_Titles" localSheetId="0">'Литература_7-11 классы'!$4:$6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1" l="1"/>
  <c r="R8" i="1"/>
  <c r="R9" i="1"/>
  <c r="R10" i="1"/>
  <c r="R11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7" i="1"/>
  <c r="R28" i="1"/>
  <c r="R41" i="1"/>
  <c r="O28" i="1"/>
  <c r="Q28" i="1" s="1"/>
  <c r="O34" i="1"/>
  <c r="Q34" i="1" s="1"/>
  <c r="H34" i="1"/>
  <c r="G34" i="1"/>
  <c r="F34" i="1"/>
  <c r="H28" i="1"/>
  <c r="G28" i="1"/>
  <c r="F28" i="1"/>
  <c r="O38" i="1"/>
  <c r="Q38" i="1" s="1"/>
  <c r="H38" i="1"/>
  <c r="G38" i="1"/>
  <c r="F38" i="1"/>
  <c r="O41" i="1"/>
  <c r="Q41" i="1" s="1"/>
  <c r="H41" i="1"/>
  <c r="G41" i="1"/>
  <c r="F41" i="1"/>
  <c r="O35" i="1"/>
  <c r="Q35" i="1" s="1"/>
  <c r="H35" i="1"/>
  <c r="G35" i="1"/>
  <c r="F35" i="1"/>
  <c r="O37" i="1"/>
  <c r="Q37" i="1" s="1"/>
  <c r="H37" i="1"/>
  <c r="G37" i="1"/>
  <c r="F37" i="1"/>
  <c r="O32" i="1"/>
  <c r="R32" i="1" s="1"/>
  <c r="H32" i="1"/>
  <c r="G32" i="1"/>
  <c r="F32" i="1"/>
  <c r="O33" i="1"/>
  <c r="H33" i="1"/>
  <c r="G33" i="1"/>
  <c r="F33" i="1"/>
  <c r="O30" i="1"/>
  <c r="H30" i="1"/>
  <c r="G30" i="1"/>
  <c r="F30" i="1"/>
  <c r="O42" i="1"/>
  <c r="R42" i="1" s="1"/>
  <c r="H42" i="1"/>
  <c r="G42" i="1"/>
  <c r="F42" i="1"/>
  <c r="O39" i="1"/>
  <c r="R39" i="1" s="1"/>
  <c r="H39" i="1"/>
  <c r="G39" i="1"/>
  <c r="F39" i="1"/>
  <c r="O31" i="1"/>
  <c r="R31" i="1" s="1"/>
  <c r="H31" i="1"/>
  <c r="G31" i="1"/>
  <c r="F31" i="1"/>
  <c r="O40" i="1"/>
  <c r="R40" i="1" s="1"/>
  <c r="H40" i="1"/>
  <c r="G40" i="1"/>
  <c r="F40" i="1"/>
  <c r="O29" i="1"/>
  <c r="R29" i="1" s="1"/>
  <c r="H29" i="1"/>
  <c r="G29" i="1"/>
  <c r="F29" i="1"/>
  <c r="O36" i="1"/>
  <c r="R36" i="1" s="1"/>
  <c r="H36" i="1"/>
  <c r="G36" i="1"/>
  <c r="F36" i="1"/>
  <c r="O27" i="1"/>
  <c r="H27" i="1"/>
  <c r="G27" i="1"/>
  <c r="F27" i="1"/>
  <c r="O26" i="1"/>
  <c r="H26" i="1"/>
  <c r="G26" i="1"/>
  <c r="F26" i="1"/>
  <c r="O25" i="1"/>
  <c r="H25" i="1"/>
  <c r="G25" i="1"/>
  <c r="F25" i="1"/>
  <c r="O24" i="1"/>
  <c r="H24" i="1"/>
  <c r="G24" i="1"/>
  <c r="F24" i="1"/>
  <c r="O19" i="1"/>
  <c r="H19" i="1"/>
  <c r="G19" i="1"/>
  <c r="F19" i="1"/>
  <c r="O21" i="1"/>
  <c r="H21" i="1"/>
  <c r="G21" i="1"/>
  <c r="F21" i="1"/>
  <c r="O23" i="1"/>
  <c r="H23" i="1"/>
  <c r="G23" i="1"/>
  <c r="F23" i="1"/>
  <c r="O22" i="1"/>
  <c r="H22" i="1"/>
  <c r="G22" i="1"/>
  <c r="F22" i="1"/>
  <c r="O18" i="1"/>
  <c r="H18" i="1"/>
  <c r="G18" i="1"/>
  <c r="F18" i="1"/>
  <c r="O20" i="1"/>
  <c r="H20" i="1"/>
  <c r="G20" i="1"/>
  <c r="F20" i="1"/>
  <c r="O17" i="1"/>
  <c r="H17" i="1"/>
  <c r="G17" i="1"/>
  <c r="F17" i="1"/>
  <c r="O16" i="1"/>
  <c r="H16" i="1"/>
  <c r="G16" i="1"/>
  <c r="F16" i="1"/>
  <c r="O12" i="1"/>
  <c r="Q12" i="1" s="1"/>
  <c r="H12" i="1"/>
  <c r="G12" i="1"/>
  <c r="F12" i="1"/>
  <c r="O13" i="1"/>
  <c r="Q13" i="1" s="1"/>
  <c r="H13" i="1"/>
  <c r="G13" i="1"/>
  <c r="F13" i="1"/>
  <c r="O15" i="1"/>
  <c r="Q15" i="1" s="1"/>
  <c r="H15" i="1"/>
  <c r="G15" i="1"/>
  <c r="F15" i="1"/>
  <c r="O14" i="1"/>
  <c r="Q14" i="1" s="1"/>
  <c r="H14" i="1"/>
  <c r="G14" i="1"/>
  <c r="F14" i="1"/>
  <c r="O10" i="1"/>
  <c r="Q10" i="1" s="1"/>
  <c r="H10" i="1"/>
  <c r="G10" i="1"/>
  <c r="F10" i="1"/>
  <c r="O9" i="1"/>
  <c r="Q9" i="1" s="1"/>
  <c r="H9" i="1"/>
  <c r="G9" i="1"/>
  <c r="F9" i="1"/>
  <c r="O8" i="1"/>
  <c r="H8" i="1"/>
  <c r="G8" i="1"/>
  <c r="F8" i="1"/>
  <c r="O7" i="1"/>
  <c r="H7" i="1"/>
  <c r="G7" i="1"/>
  <c r="F7" i="1"/>
  <c r="O11" i="1"/>
  <c r="H11" i="1"/>
  <c r="G11" i="1"/>
  <c r="F11" i="1"/>
  <c r="R34" i="1" l="1"/>
  <c r="R38" i="1"/>
  <c r="R37" i="1"/>
  <c r="R35" i="1"/>
  <c r="Q25" i="1"/>
  <c r="Q26" i="1"/>
  <c r="Q36" i="1"/>
  <c r="Q29" i="1"/>
  <c r="Q40" i="1"/>
  <c r="Q31" i="1"/>
  <c r="Q39" i="1"/>
  <c r="Q42" i="1"/>
  <c r="Q30" i="1"/>
  <c r="Q33" i="1"/>
  <c r="Q32" i="1"/>
  <c r="Q11" i="1"/>
  <c r="Q17" i="1"/>
  <c r="Q22" i="1"/>
  <c r="Q19" i="1"/>
  <c r="Q8" i="1"/>
  <c r="Q7" i="1"/>
  <c r="R7" i="1"/>
  <c r="Q16" i="1"/>
  <c r="Q18" i="1"/>
  <c r="Q21" i="1"/>
  <c r="Q20" i="1"/>
  <c r="Q23" i="1"/>
  <c r="Q24" i="1"/>
  <c r="Q27" i="1"/>
</calcChain>
</file>

<file path=xl/sharedStrings.xml><?xml version="1.0" encoding="utf-8"?>
<sst xmlns="http://schemas.openxmlformats.org/spreadsheetml/2006/main" count="240" uniqueCount="154">
  <si>
    <t>№ п/п</t>
  </si>
  <si>
    <t>Пол (Ж/М)</t>
  </si>
  <si>
    <t>Фамилия</t>
  </si>
  <si>
    <t>Имя</t>
  </si>
  <si>
    <t>Отчество</t>
  </si>
  <si>
    <t>Ф</t>
  </si>
  <si>
    <t>И</t>
  </si>
  <si>
    <t>О</t>
  </si>
  <si>
    <t>Код школы</t>
  </si>
  <si>
    <t>Класс</t>
  </si>
  <si>
    <t>Шифр участника</t>
  </si>
  <si>
    <t>Город</t>
  </si>
  <si>
    <t>№ части/задания</t>
  </si>
  <si>
    <t>Общий балл</t>
  </si>
  <si>
    <t>МАХ балл</t>
  </si>
  <si>
    <t>% выполнения</t>
  </si>
  <si>
    <t>Статус</t>
  </si>
  <si>
    <t>№1</t>
  </si>
  <si>
    <t>№2</t>
  </si>
  <si>
    <t>М</t>
  </si>
  <si>
    <t>Юрьевич</t>
  </si>
  <si>
    <t>Переславль-Залесский</t>
  </si>
  <si>
    <t>Ж</t>
  </si>
  <si>
    <t>Дарья</t>
  </si>
  <si>
    <t>Максимовна</t>
  </si>
  <si>
    <t>Ксения</t>
  </si>
  <si>
    <t>Александровна</t>
  </si>
  <si>
    <t>София</t>
  </si>
  <si>
    <t>Романовна</t>
  </si>
  <si>
    <t>Арина</t>
  </si>
  <si>
    <t>Сергеевна</t>
  </si>
  <si>
    <t>ж</t>
  </si>
  <si>
    <t>Екатерина</t>
  </si>
  <si>
    <t>Евгеньевна</t>
  </si>
  <si>
    <t>Юрьевна</t>
  </si>
  <si>
    <t>м</t>
  </si>
  <si>
    <t>Сергеевич</t>
  </si>
  <si>
    <t>Валерьевна</t>
  </si>
  <si>
    <t>Полина</t>
  </si>
  <si>
    <t>Анатольевна</t>
  </si>
  <si>
    <t>Алексеевна</t>
  </si>
  <si>
    <t>Татьяна</t>
  </si>
  <si>
    <t>Лебедева</t>
  </si>
  <si>
    <t>Михайловна</t>
  </si>
  <si>
    <t>Анна</t>
  </si>
  <si>
    <t>Софья</t>
  </si>
  <si>
    <t>Валерия</t>
  </si>
  <si>
    <t>Андреевич</t>
  </si>
  <si>
    <t>Алексеевич</t>
  </si>
  <si>
    <t>Виктория</t>
  </si>
  <si>
    <t>Михайлова</t>
  </si>
  <si>
    <t>Руслан</t>
  </si>
  <si>
    <t>Александр</t>
  </si>
  <si>
    <t>Олеся</t>
  </si>
  <si>
    <t>Владимировна</t>
  </si>
  <si>
    <t>Артём</t>
  </si>
  <si>
    <t>Константиновна</t>
  </si>
  <si>
    <t>Еремина</t>
  </si>
  <si>
    <t>Павловна</t>
  </si>
  <si>
    <t>Анастасия</t>
  </si>
  <si>
    <t>Николаевна</t>
  </si>
  <si>
    <t>Лидия</t>
  </si>
  <si>
    <t>Осипова</t>
  </si>
  <si>
    <t>Участник</t>
  </si>
  <si>
    <t>Денис</t>
  </si>
  <si>
    <t>Киселева</t>
  </si>
  <si>
    <t>Л0701</t>
  </si>
  <si>
    <t>Минаева</t>
  </si>
  <si>
    <t>Аксиния</t>
  </si>
  <si>
    <t>Л0703</t>
  </si>
  <si>
    <t>Вячеславовна</t>
  </si>
  <si>
    <t>Гребнев</t>
  </si>
  <si>
    <t>Корнева</t>
  </si>
  <si>
    <t>Юшинова</t>
  </si>
  <si>
    <t>Юлия</t>
  </si>
  <si>
    <t>Л0712</t>
  </si>
  <si>
    <t>Илья</t>
  </si>
  <si>
    <t>Кирилловна</t>
  </si>
  <si>
    <t>Л0713</t>
  </si>
  <si>
    <t>Л0714</t>
  </si>
  <si>
    <t>Диана</t>
  </si>
  <si>
    <t>Игоревна</t>
  </si>
  <si>
    <t>Кира</t>
  </si>
  <si>
    <t>Кондрашов</t>
  </si>
  <si>
    <t>Борис</t>
  </si>
  <si>
    <t>Эдуардович</t>
  </si>
  <si>
    <t>Шопарова</t>
  </si>
  <si>
    <t>Рустамовна</t>
  </si>
  <si>
    <t>Руднева</t>
  </si>
  <si>
    <t>Майоров</t>
  </si>
  <si>
    <t>Л0810</t>
  </si>
  <si>
    <t>Л0809</t>
  </si>
  <si>
    <t>Болдырева</t>
  </si>
  <si>
    <t>Л0811</t>
  </si>
  <si>
    <t>Кукушкина</t>
  </si>
  <si>
    <t>Бочкова</t>
  </si>
  <si>
    <t>Знаменский</t>
  </si>
  <si>
    <t>Л0906</t>
  </si>
  <si>
    <t>Ефремова</t>
  </si>
  <si>
    <t>Илия</t>
  </si>
  <si>
    <t>Авдалян</t>
  </si>
  <si>
    <t>Гоарик</t>
  </si>
  <si>
    <t>Гариковна</t>
  </si>
  <si>
    <t>Сапожник</t>
  </si>
  <si>
    <t>Манучаровна</t>
  </si>
  <si>
    <t>Антоненко</t>
  </si>
  <si>
    <t>Знаменская</t>
  </si>
  <si>
    <t>Л0907</t>
  </si>
  <si>
    <t>Ильинична</t>
  </si>
  <si>
    <t>Плакидкина</t>
  </si>
  <si>
    <t>Анжела</t>
  </si>
  <si>
    <t>Л1005</t>
  </si>
  <si>
    <t>Нещеретняя</t>
  </si>
  <si>
    <t>Л1004</t>
  </si>
  <si>
    <t>Грибова</t>
  </si>
  <si>
    <t>Котова</t>
  </si>
  <si>
    <t>Сергиенко</t>
  </si>
  <si>
    <t>Торгашева</t>
  </si>
  <si>
    <t>Федосеева</t>
  </si>
  <si>
    <t>Инкина</t>
  </si>
  <si>
    <t>Беляков</t>
  </si>
  <si>
    <t>Терновская</t>
  </si>
  <si>
    <t>Матяш</t>
  </si>
  <si>
    <t>Л1102</t>
  </si>
  <si>
    <t>Позднякова</t>
  </si>
  <si>
    <t>Оксана</t>
  </si>
  <si>
    <t>Зотова</t>
  </si>
  <si>
    <t>Кириллов</t>
  </si>
  <si>
    <t>Л0924</t>
  </si>
  <si>
    <t>Л0927</t>
  </si>
  <si>
    <t>Л0922</t>
  </si>
  <si>
    <t>Л0921</t>
  </si>
  <si>
    <t>Л0920</t>
  </si>
  <si>
    <t>Л0915</t>
  </si>
  <si>
    <t>Л1023</t>
  </si>
  <si>
    <t>Л1116</t>
  </si>
  <si>
    <t>Л1126</t>
  </si>
  <si>
    <t>Л1130</t>
  </si>
  <si>
    <t>Л1118</t>
  </si>
  <si>
    <t>Л1132</t>
  </si>
  <si>
    <t>Л1119</t>
  </si>
  <si>
    <t>Л1131</t>
  </si>
  <si>
    <t>Л1129</t>
  </si>
  <si>
    <t>Л1127</t>
  </si>
  <si>
    <t>Л1128</t>
  </si>
  <si>
    <t>Л1117</t>
  </si>
  <si>
    <t>Л0833</t>
  </si>
  <si>
    <t>Л1034</t>
  </si>
  <si>
    <t>Л1136</t>
  </si>
  <si>
    <t>Л1135</t>
  </si>
  <si>
    <t>Итоговая ведомость муниципального этапа всероссийской олимпиады школьников по литературе</t>
  </si>
  <si>
    <t>«26» ноября 2021 г.</t>
  </si>
  <si>
    <t>Л0908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</si>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</sst>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5" fillId="0" borderId="0"/>
    <xf numFmtId="0" fontId="8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1" fontId="3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vertical="distributed"/>
    </xf>
    <xf numFmtId="0" fontId="3" fillId="0" borderId="1" xfId="0" applyFont="1" applyBorder="1"/>
    <xf numFmtId="164" fontId="3" fillId="0" borderId="1" xfId="2" applyNumberFormat="1" applyFont="1" applyBorder="1"/>
    <xf numFmtId="1" fontId="3" fillId="0" borderId="1" xfId="0" applyNumberFormat="1" applyFont="1" applyBorder="1"/>
    <xf numFmtId="0" fontId="6" fillId="0" borderId="1" xfId="2" applyFont="1" applyBorder="1"/>
    <xf numFmtId="9" fontId="7" fillId="0" borderId="1" xfId="1" applyFont="1" applyFill="1" applyBorder="1" applyAlignment="1"/>
    <xf numFmtId="0" fontId="7" fillId="0" borderId="1" xfId="0" applyFont="1" applyBorder="1"/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/>
    <xf numFmtId="1" fontId="3" fillId="0" borderId="1" xfId="0" applyNumberFormat="1" applyFont="1" applyBorder="1" applyAlignment="1">
      <alignment horizontal="center" vertical="top" wrapText="1"/>
    </xf>
    <xf numFmtId="0" fontId="9" fillId="0" borderId="1" xfId="0" applyFont="1" applyBorder="1"/>
  </cellXfs>
  <cellStyles count="5">
    <cellStyle name="Обычный" xfId="0" builtinId="0"/>
    <cellStyle name="Обычный 2" xfId="3" xr:uid="{00000000-0005-0000-0000-000001000000}"/>
    <cellStyle name="Обычный 3" xfId="4" xr:uid="{00000000-0005-0000-0000-000002000000}"/>
    <cellStyle name="Обычный 4" xfId="2" xr:uid="{00000000-0005-0000-0000-000003000000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42"/>
  <sheetViews>
    <sheetView tabSelected="1" zoomScale="70" zoomScaleNormal="70" workbookViewId="0">
      <selection activeCell="N19" sqref="N19"/>
    </sheetView>
  </sheetViews>
  <sheetFormatPr defaultColWidth="9.109375" defaultRowHeight="18" x14ac:dyDescent="0.35"/>
  <cols>
    <col min="1" max="1" width="7.44140625" style="1" customWidth="1"/>
    <col min="2" max="2" width="9.109375" style="1" hidden="1" customWidth="1"/>
    <col min="3" max="3" width="20.33203125" style="1" customWidth="1"/>
    <col min="4" max="4" width="18" style="1" hidden="1" customWidth="1"/>
    <col min="5" max="5" width="22.109375" style="1" hidden="1" customWidth="1"/>
    <col min="6" max="6" width="4.109375" style="1" hidden="1" customWidth="1"/>
    <col min="7" max="8" width="4.109375" style="1" customWidth="1"/>
    <col min="9" max="9" width="13.109375" style="1" hidden="1" customWidth="1"/>
    <col min="10" max="10" width="8.109375" style="2" customWidth="1"/>
    <col min="11" max="11" width="12.33203125" style="1" hidden="1" customWidth="1"/>
    <col min="12" max="12" width="25.6640625" style="1" customWidth="1"/>
    <col min="13" max="13" width="6.109375" style="1" customWidth="1"/>
    <col min="14" max="14" width="6" style="1" customWidth="1"/>
    <col min="15" max="15" width="10.109375" style="3" customWidth="1"/>
    <col min="16" max="17" width="10" style="1" customWidth="1"/>
    <col min="18" max="18" width="12.5546875" style="3" customWidth="1"/>
    <col min="19" max="16384" width="9.109375" style="1"/>
  </cols>
  <sheetData>
    <row r="2" spans="1:18" x14ac:dyDescent="0.35">
      <c r="A2" s="1" t="s">
        <v>150</v>
      </c>
    </row>
    <row r="3" spans="1:18" x14ac:dyDescent="0.35">
      <c r="A3" s="13" t="s">
        <v>151</v>
      </c>
      <c r="B3" s="14"/>
      <c r="C3" s="14"/>
      <c r="D3" s="14"/>
    </row>
    <row r="4" spans="1:18" s="4" customFormat="1" ht="22.5" customHeight="1" x14ac:dyDescent="0.3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5" t="s">
        <v>9</v>
      </c>
      <c r="K4" s="11" t="s">
        <v>10</v>
      </c>
      <c r="L4" s="11" t="s">
        <v>11</v>
      </c>
      <c r="M4" s="11" t="s">
        <v>12</v>
      </c>
      <c r="N4" s="11"/>
      <c r="O4" s="12" t="s">
        <v>13</v>
      </c>
      <c r="P4" s="11" t="s">
        <v>14</v>
      </c>
      <c r="Q4" s="11" t="s">
        <v>15</v>
      </c>
      <c r="R4" s="12" t="s">
        <v>16</v>
      </c>
    </row>
    <row r="5" spans="1:18" s="4" customFormat="1" ht="16.5" customHeight="1" x14ac:dyDescent="0.3">
      <c r="A5" s="11"/>
      <c r="B5" s="11"/>
      <c r="C5" s="11"/>
      <c r="D5" s="11"/>
      <c r="E5" s="11"/>
      <c r="F5" s="11"/>
      <c r="G5" s="11"/>
      <c r="H5" s="11"/>
      <c r="I5" s="11"/>
      <c r="J5" s="15"/>
      <c r="K5" s="11"/>
      <c r="L5" s="11"/>
      <c r="M5" s="11" t="s">
        <v>17</v>
      </c>
      <c r="N5" s="11" t="s">
        <v>18</v>
      </c>
      <c r="O5" s="12"/>
      <c r="P5" s="11"/>
      <c r="Q5" s="11"/>
      <c r="R5" s="12"/>
    </row>
    <row r="6" spans="1:18" s="4" customFormat="1" x14ac:dyDescent="0.3">
      <c r="A6" s="11"/>
      <c r="B6" s="11"/>
      <c r="C6" s="11"/>
      <c r="D6" s="11"/>
      <c r="E6" s="11"/>
      <c r="F6" s="11"/>
      <c r="G6" s="11"/>
      <c r="H6" s="11"/>
      <c r="I6" s="11"/>
      <c r="J6" s="15"/>
      <c r="K6" s="11"/>
      <c r="L6" s="11"/>
      <c r="M6" s="11"/>
      <c r="N6" s="11"/>
      <c r="O6" s="12"/>
      <c r="P6" s="11"/>
      <c r="Q6" s="11"/>
      <c r="R6" s="12"/>
    </row>
    <row r="7" spans="1:18" x14ac:dyDescent="0.35">
      <c r="A7" s="5">
        <v>1</v>
      </c>
      <c r="B7" s="5" t="s">
        <v>22</v>
      </c>
      <c r="C7" s="5" t="s">
        <v>67</v>
      </c>
      <c r="D7" s="5" t="s">
        <v>68</v>
      </c>
      <c r="E7" s="5" t="s">
        <v>56</v>
      </c>
      <c r="F7" s="6" t="str">
        <f t="shared" ref="F7:F42" si="0">LEFT(C7,1)</f>
        <v>М</v>
      </c>
      <c r="G7" s="6" t="str">
        <f t="shared" ref="G7:G42" si="1">LEFT(D7,1)</f>
        <v>А</v>
      </c>
      <c r="H7" s="6" t="str">
        <f t="shared" ref="H7:H42" si="2">LEFT(E7,1)</f>
        <v>К</v>
      </c>
      <c r="I7" s="5">
        <v>764209</v>
      </c>
      <c r="J7" s="7">
        <v>7</v>
      </c>
      <c r="K7" s="5" t="s">
        <v>75</v>
      </c>
      <c r="L7" s="5" t="s">
        <v>21</v>
      </c>
      <c r="M7" s="5">
        <v>8</v>
      </c>
      <c r="N7" s="5">
        <v>29</v>
      </c>
      <c r="O7" s="8">
        <f t="shared" ref="O7:O42" si="3">SUM(M7:N7)</f>
        <v>37</v>
      </c>
      <c r="P7" s="5">
        <v>65</v>
      </c>
      <c r="Q7" s="9">
        <f t="shared" ref="Q7:Q42" si="4">O7/P7</f>
        <v>0.56923076923076921</v>
      </c>
      <c r="R7" s="16" t="str">
        <f>IF(O7&gt;75%*P7,"Победитель",IF(O7&gt;50%*P7,"Призёр","Участник"))</f>
        <v>Призёр</v>
      </c>
    </row>
    <row r="8" spans="1:18" x14ac:dyDescent="0.35">
      <c r="A8" s="5">
        <v>2</v>
      </c>
      <c r="B8" s="5" t="s">
        <v>19</v>
      </c>
      <c r="C8" s="5" t="s">
        <v>71</v>
      </c>
      <c r="D8" s="5" t="s">
        <v>55</v>
      </c>
      <c r="E8" s="5" t="s">
        <v>48</v>
      </c>
      <c r="F8" s="6" t="str">
        <f t="shared" si="0"/>
        <v>Г</v>
      </c>
      <c r="G8" s="6" t="str">
        <f t="shared" si="1"/>
        <v>А</v>
      </c>
      <c r="H8" s="6" t="str">
        <f t="shared" si="2"/>
        <v>А</v>
      </c>
      <c r="I8" s="5">
        <v>764207</v>
      </c>
      <c r="J8" s="7">
        <v>7</v>
      </c>
      <c r="K8" s="5" t="s">
        <v>69</v>
      </c>
      <c r="L8" s="5" t="s">
        <v>21</v>
      </c>
      <c r="M8" s="5">
        <v>7</v>
      </c>
      <c r="N8" s="5">
        <v>21</v>
      </c>
      <c r="O8" s="8">
        <f t="shared" si="3"/>
        <v>28</v>
      </c>
      <c r="P8" s="5">
        <v>65</v>
      </c>
      <c r="Q8" s="9">
        <f t="shared" si="4"/>
        <v>0.43076923076923079</v>
      </c>
      <c r="R8" s="10" t="str">
        <f t="shared" ref="R8:R42" si="5">IF(O8&gt;75%*P8,"Победитель",IF(O8&gt;50%*P8,"Призёр","Участник"))</f>
        <v>Участник</v>
      </c>
    </row>
    <row r="9" spans="1:18" x14ac:dyDescent="0.35">
      <c r="A9" s="5">
        <v>3</v>
      </c>
      <c r="B9" s="5" t="s">
        <v>22</v>
      </c>
      <c r="C9" s="5" t="s">
        <v>72</v>
      </c>
      <c r="D9" s="5" t="s">
        <v>59</v>
      </c>
      <c r="E9" s="5" t="s">
        <v>43</v>
      </c>
      <c r="F9" s="6" t="str">
        <f t="shared" si="0"/>
        <v>К</v>
      </c>
      <c r="G9" s="6" t="str">
        <f t="shared" si="1"/>
        <v>А</v>
      </c>
      <c r="H9" s="6" t="str">
        <f t="shared" si="2"/>
        <v>М</v>
      </c>
      <c r="I9" s="5">
        <v>763121</v>
      </c>
      <c r="J9" s="7">
        <v>7</v>
      </c>
      <c r="K9" s="5" t="s">
        <v>66</v>
      </c>
      <c r="L9" s="5" t="s">
        <v>21</v>
      </c>
      <c r="M9" s="5">
        <v>6</v>
      </c>
      <c r="N9" s="5">
        <v>20</v>
      </c>
      <c r="O9" s="8">
        <f t="shared" si="3"/>
        <v>26</v>
      </c>
      <c r="P9" s="5">
        <v>65</v>
      </c>
      <c r="Q9" s="9">
        <f t="shared" si="4"/>
        <v>0.4</v>
      </c>
      <c r="R9" s="10" t="str">
        <f t="shared" si="5"/>
        <v>Участник</v>
      </c>
    </row>
    <row r="10" spans="1:18" x14ac:dyDescent="0.35">
      <c r="A10" s="5">
        <v>4</v>
      </c>
      <c r="B10" s="5" t="s">
        <v>22</v>
      </c>
      <c r="C10" s="5" t="s">
        <v>73</v>
      </c>
      <c r="D10" s="5" t="s">
        <v>74</v>
      </c>
      <c r="E10" s="5" t="s">
        <v>58</v>
      </c>
      <c r="F10" s="6" t="str">
        <f t="shared" si="0"/>
        <v>Ю</v>
      </c>
      <c r="G10" s="6" t="str">
        <f t="shared" si="1"/>
        <v>Ю</v>
      </c>
      <c r="H10" s="6" t="str">
        <f t="shared" si="2"/>
        <v>П</v>
      </c>
      <c r="I10" s="5">
        <v>764209</v>
      </c>
      <c r="J10" s="7">
        <v>7</v>
      </c>
      <c r="K10" s="5" t="s">
        <v>78</v>
      </c>
      <c r="L10" s="5" t="s">
        <v>21</v>
      </c>
      <c r="M10" s="5">
        <v>6.5</v>
      </c>
      <c r="N10" s="5">
        <v>17</v>
      </c>
      <c r="O10" s="8">
        <f t="shared" si="3"/>
        <v>23.5</v>
      </c>
      <c r="P10" s="5">
        <v>65</v>
      </c>
      <c r="Q10" s="9">
        <f t="shared" si="4"/>
        <v>0.36153846153846153</v>
      </c>
      <c r="R10" s="10" t="str">
        <f t="shared" si="5"/>
        <v>Участник</v>
      </c>
    </row>
    <row r="11" spans="1:18" x14ac:dyDescent="0.35">
      <c r="A11" s="5">
        <v>5</v>
      </c>
      <c r="B11" s="5" t="s">
        <v>22</v>
      </c>
      <c r="C11" s="5" t="s">
        <v>65</v>
      </c>
      <c r="D11" s="5" t="s">
        <v>49</v>
      </c>
      <c r="E11" s="5" t="s">
        <v>39</v>
      </c>
      <c r="F11" s="6" t="str">
        <f t="shared" si="0"/>
        <v>К</v>
      </c>
      <c r="G11" s="6" t="str">
        <f t="shared" si="1"/>
        <v>В</v>
      </c>
      <c r="H11" s="6" t="str">
        <f t="shared" si="2"/>
        <v>А</v>
      </c>
      <c r="I11" s="5">
        <v>764209</v>
      </c>
      <c r="J11" s="7">
        <v>7</v>
      </c>
      <c r="K11" s="5" t="s">
        <v>79</v>
      </c>
      <c r="L11" s="5" t="s">
        <v>21</v>
      </c>
      <c r="M11" s="5">
        <v>3.5</v>
      </c>
      <c r="N11" s="5">
        <v>11</v>
      </c>
      <c r="O11" s="8">
        <f t="shared" si="3"/>
        <v>14.5</v>
      </c>
      <c r="P11" s="5">
        <v>65</v>
      </c>
      <c r="Q11" s="9">
        <f t="shared" si="4"/>
        <v>0.22307692307692309</v>
      </c>
      <c r="R11" s="10" t="str">
        <f t="shared" si="5"/>
        <v>Участник</v>
      </c>
    </row>
    <row r="12" spans="1:18" x14ac:dyDescent="0.35">
      <c r="A12" s="5">
        <v>6</v>
      </c>
      <c r="B12" s="5" t="s">
        <v>19</v>
      </c>
      <c r="C12" s="5" t="s">
        <v>89</v>
      </c>
      <c r="D12" s="5" t="s">
        <v>76</v>
      </c>
      <c r="E12" s="5" t="s">
        <v>48</v>
      </c>
      <c r="F12" s="6" t="str">
        <f t="shared" si="0"/>
        <v>М</v>
      </c>
      <c r="G12" s="6" t="str">
        <f t="shared" si="1"/>
        <v>И</v>
      </c>
      <c r="H12" s="6" t="str">
        <f t="shared" si="2"/>
        <v>А</v>
      </c>
      <c r="I12" s="5">
        <v>763103</v>
      </c>
      <c r="J12" s="7">
        <v>8</v>
      </c>
      <c r="K12" s="5" t="s">
        <v>146</v>
      </c>
      <c r="L12" s="5" t="s">
        <v>21</v>
      </c>
      <c r="M12" s="5">
        <v>12</v>
      </c>
      <c r="N12" s="5">
        <v>5</v>
      </c>
      <c r="O12" s="8">
        <f t="shared" si="3"/>
        <v>17</v>
      </c>
      <c r="P12" s="5">
        <v>50</v>
      </c>
      <c r="Q12" s="9">
        <f t="shared" si="4"/>
        <v>0.34</v>
      </c>
      <c r="R12" s="10" t="str">
        <f>IF(O12&gt;75%*P12,"Победитель",IF(O12&gt;50%*P12,"Призёр","Участник"))</f>
        <v>Участник</v>
      </c>
    </row>
    <row r="13" spans="1:18" x14ac:dyDescent="0.35">
      <c r="A13" s="5">
        <v>7</v>
      </c>
      <c r="B13" s="5" t="s">
        <v>22</v>
      </c>
      <c r="C13" s="5" t="s">
        <v>88</v>
      </c>
      <c r="D13" s="5" t="s">
        <v>25</v>
      </c>
      <c r="E13" s="5" t="s">
        <v>30</v>
      </c>
      <c r="F13" s="6" t="str">
        <f t="shared" si="0"/>
        <v>Р</v>
      </c>
      <c r="G13" s="6" t="str">
        <f t="shared" si="1"/>
        <v>К</v>
      </c>
      <c r="H13" s="6" t="str">
        <f t="shared" si="2"/>
        <v>С</v>
      </c>
      <c r="I13" s="5">
        <v>764209</v>
      </c>
      <c r="J13" s="7">
        <v>8</v>
      </c>
      <c r="K13" s="5" t="s">
        <v>93</v>
      </c>
      <c r="L13" s="5" t="s">
        <v>21</v>
      </c>
      <c r="M13" s="5">
        <v>11</v>
      </c>
      <c r="N13" s="5">
        <v>0</v>
      </c>
      <c r="O13" s="8">
        <f t="shared" si="3"/>
        <v>11</v>
      </c>
      <c r="P13" s="5">
        <v>50</v>
      </c>
      <c r="Q13" s="9">
        <f t="shared" si="4"/>
        <v>0.22</v>
      </c>
      <c r="R13" s="10" t="str">
        <f t="shared" si="5"/>
        <v>Участник</v>
      </c>
    </row>
    <row r="14" spans="1:18" x14ac:dyDescent="0.35">
      <c r="A14" s="5">
        <v>8</v>
      </c>
      <c r="B14" s="5" t="s">
        <v>19</v>
      </c>
      <c r="C14" s="5" t="s">
        <v>83</v>
      </c>
      <c r="D14" s="5" t="s">
        <v>84</v>
      </c>
      <c r="E14" s="5" t="s">
        <v>85</v>
      </c>
      <c r="F14" s="6" t="str">
        <f t="shared" si="0"/>
        <v>К</v>
      </c>
      <c r="G14" s="6" t="str">
        <f t="shared" si="1"/>
        <v>Б</v>
      </c>
      <c r="H14" s="6" t="str">
        <f t="shared" si="2"/>
        <v>Э</v>
      </c>
      <c r="I14" s="5">
        <v>764209</v>
      </c>
      <c r="J14" s="7">
        <v>8</v>
      </c>
      <c r="K14" s="5" t="s">
        <v>91</v>
      </c>
      <c r="L14" s="5" t="s">
        <v>21</v>
      </c>
      <c r="M14" s="5">
        <v>6</v>
      </c>
      <c r="N14" s="5">
        <v>4</v>
      </c>
      <c r="O14" s="8">
        <f t="shared" si="3"/>
        <v>10</v>
      </c>
      <c r="P14" s="5">
        <v>50</v>
      </c>
      <c r="Q14" s="9">
        <f t="shared" si="4"/>
        <v>0.2</v>
      </c>
      <c r="R14" s="10" t="str">
        <f t="shared" si="5"/>
        <v>Участник</v>
      </c>
    </row>
    <row r="15" spans="1:18" x14ac:dyDescent="0.35">
      <c r="A15" s="5">
        <v>9</v>
      </c>
      <c r="B15" s="5" t="s">
        <v>22</v>
      </c>
      <c r="C15" s="5" t="s">
        <v>86</v>
      </c>
      <c r="D15" s="5" t="s">
        <v>80</v>
      </c>
      <c r="E15" s="5" t="s">
        <v>87</v>
      </c>
      <c r="F15" s="6" t="str">
        <f t="shared" si="0"/>
        <v>Ш</v>
      </c>
      <c r="G15" s="6" t="str">
        <f t="shared" si="1"/>
        <v>Д</v>
      </c>
      <c r="H15" s="6" t="str">
        <f t="shared" si="2"/>
        <v>Р</v>
      </c>
      <c r="I15" s="5">
        <v>764209</v>
      </c>
      <c r="J15" s="7">
        <v>8</v>
      </c>
      <c r="K15" s="5" t="s">
        <v>90</v>
      </c>
      <c r="L15" s="5" t="s">
        <v>21</v>
      </c>
      <c r="M15" s="5">
        <v>1</v>
      </c>
      <c r="N15" s="5">
        <v>0</v>
      </c>
      <c r="O15" s="8">
        <f t="shared" si="3"/>
        <v>1</v>
      </c>
      <c r="P15" s="5">
        <v>50</v>
      </c>
      <c r="Q15" s="9">
        <f t="shared" si="4"/>
        <v>0.02</v>
      </c>
      <c r="R15" s="10" t="str">
        <f t="shared" si="5"/>
        <v>Участник</v>
      </c>
    </row>
    <row r="16" spans="1:18" x14ac:dyDescent="0.35">
      <c r="A16" s="5">
        <v>10</v>
      </c>
      <c r="B16" s="5" t="s">
        <v>19</v>
      </c>
      <c r="C16" s="5" t="s">
        <v>96</v>
      </c>
      <c r="D16" s="5" t="s">
        <v>52</v>
      </c>
      <c r="E16" s="5" t="s">
        <v>36</v>
      </c>
      <c r="F16" s="6" t="str">
        <f t="shared" si="0"/>
        <v>З</v>
      </c>
      <c r="G16" s="6" t="str">
        <f t="shared" si="1"/>
        <v>А</v>
      </c>
      <c r="H16" s="6" t="str">
        <f t="shared" si="2"/>
        <v>С</v>
      </c>
      <c r="I16" s="5">
        <v>764209</v>
      </c>
      <c r="J16" s="7">
        <v>9</v>
      </c>
      <c r="K16" s="5" t="s">
        <v>97</v>
      </c>
      <c r="L16" s="5" t="s">
        <v>21</v>
      </c>
      <c r="M16" s="5">
        <v>39</v>
      </c>
      <c r="N16" s="5">
        <v>7</v>
      </c>
      <c r="O16" s="8">
        <f t="shared" si="3"/>
        <v>46</v>
      </c>
      <c r="P16" s="5">
        <v>90</v>
      </c>
      <c r="Q16" s="9">
        <f t="shared" si="4"/>
        <v>0.51111111111111107</v>
      </c>
      <c r="R16" s="16" t="str">
        <f t="shared" si="5"/>
        <v>Призёр</v>
      </c>
    </row>
    <row r="17" spans="1:18" x14ac:dyDescent="0.35">
      <c r="A17" s="5">
        <v>11</v>
      </c>
      <c r="B17" s="5" t="s">
        <v>31</v>
      </c>
      <c r="C17" s="5" t="s">
        <v>57</v>
      </c>
      <c r="D17" s="5" t="s">
        <v>74</v>
      </c>
      <c r="E17" s="5" t="s">
        <v>34</v>
      </c>
      <c r="F17" s="6" t="str">
        <f t="shared" si="0"/>
        <v>Е</v>
      </c>
      <c r="G17" s="6" t="str">
        <f t="shared" si="1"/>
        <v>Ю</v>
      </c>
      <c r="H17" s="6" t="str">
        <f t="shared" si="2"/>
        <v>Ю</v>
      </c>
      <c r="I17" s="5">
        <v>764201</v>
      </c>
      <c r="J17" s="7">
        <v>9</v>
      </c>
      <c r="K17" s="5" t="s">
        <v>128</v>
      </c>
      <c r="L17" s="5" t="s">
        <v>21</v>
      </c>
      <c r="M17" s="5">
        <v>24</v>
      </c>
      <c r="N17" s="5">
        <v>20</v>
      </c>
      <c r="O17" s="8">
        <f t="shared" si="3"/>
        <v>44</v>
      </c>
      <c r="P17" s="5">
        <v>90</v>
      </c>
      <c r="Q17" s="9">
        <f t="shared" si="4"/>
        <v>0.48888888888888887</v>
      </c>
      <c r="R17" s="10" t="str">
        <f t="shared" si="5"/>
        <v>Участник</v>
      </c>
    </row>
    <row r="18" spans="1:18" x14ac:dyDescent="0.35">
      <c r="A18" s="5">
        <v>12</v>
      </c>
      <c r="B18" s="5" t="s">
        <v>31</v>
      </c>
      <c r="C18" s="5" t="s">
        <v>100</v>
      </c>
      <c r="D18" s="5" t="s">
        <v>101</v>
      </c>
      <c r="E18" s="5" t="s">
        <v>102</v>
      </c>
      <c r="F18" s="6" t="str">
        <f t="shared" si="0"/>
        <v>А</v>
      </c>
      <c r="G18" s="6" t="str">
        <f t="shared" si="1"/>
        <v>Г</v>
      </c>
      <c r="H18" s="6" t="str">
        <f t="shared" si="2"/>
        <v>Г</v>
      </c>
      <c r="I18" s="5">
        <v>764201</v>
      </c>
      <c r="J18" s="7">
        <v>9</v>
      </c>
      <c r="K18" s="5" t="s">
        <v>130</v>
      </c>
      <c r="L18" s="5" t="s">
        <v>21</v>
      </c>
      <c r="M18" s="5">
        <v>41</v>
      </c>
      <c r="N18" s="5">
        <v>0</v>
      </c>
      <c r="O18" s="8">
        <f t="shared" si="3"/>
        <v>41</v>
      </c>
      <c r="P18" s="5">
        <v>90</v>
      </c>
      <c r="Q18" s="9">
        <f t="shared" si="4"/>
        <v>0.45555555555555555</v>
      </c>
      <c r="R18" s="10" t="str">
        <f t="shared" si="5"/>
        <v>Участник</v>
      </c>
    </row>
    <row r="19" spans="1:18" x14ac:dyDescent="0.35">
      <c r="A19" s="5">
        <v>13</v>
      </c>
      <c r="B19" s="5" t="s">
        <v>31</v>
      </c>
      <c r="C19" s="5" t="s">
        <v>105</v>
      </c>
      <c r="D19" s="5" t="s">
        <v>38</v>
      </c>
      <c r="E19" s="5" t="s">
        <v>33</v>
      </c>
      <c r="F19" s="6" t="str">
        <f t="shared" si="0"/>
        <v>А</v>
      </c>
      <c r="G19" s="6" t="str">
        <f t="shared" si="1"/>
        <v>П</v>
      </c>
      <c r="H19" s="6" t="str">
        <f t="shared" si="2"/>
        <v>Е</v>
      </c>
      <c r="I19" s="5">
        <v>764201</v>
      </c>
      <c r="J19" s="7">
        <v>9</v>
      </c>
      <c r="K19" s="5" t="s">
        <v>133</v>
      </c>
      <c r="L19" s="5" t="s">
        <v>21</v>
      </c>
      <c r="M19" s="5">
        <v>29</v>
      </c>
      <c r="N19" s="5">
        <v>11</v>
      </c>
      <c r="O19" s="8">
        <f t="shared" si="3"/>
        <v>40</v>
      </c>
      <c r="P19" s="5">
        <v>90</v>
      </c>
      <c r="Q19" s="9">
        <f t="shared" si="4"/>
        <v>0.44444444444444442</v>
      </c>
      <c r="R19" s="10" t="str">
        <f t="shared" si="5"/>
        <v>Участник</v>
      </c>
    </row>
    <row r="20" spans="1:18" x14ac:dyDescent="0.35">
      <c r="A20" s="5">
        <v>14</v>
      </c>
      <c r="B20" s="5" t="s">
        <v>22</v>
      </c>
      <c r="C20" s="5" t="s">
        <v>98</v>
      </c>
      <c r="D20" s="5" t="s">
        <v>99</v>
      </c>
      <c r="E20" s="5" t="s">
        <v>33</v>
      </c>
      <c r="F20" s="6" t="str">
        <f t="shared" si="0"/>
        <v>Е</v>
      </c>
      <c r="G20" s="6" t="str">
        <f t="shared" si="1"/>
        <v>И</v>
      </c>
      <c r="H20" s="6" t="str">
        <f t="shared" si="2"/>
        <v>Е</v>
      </c>
      <c r="I20" s="5">
        <v>761301</v>
      </c>
      <c r="J20" s="7">
        <v>9</v>
      </c>
      <c r="K20" s="5" t="s">
        <v>129</v>
      </c>
      <c r="L20" s="5" t="s">
        <v>21</v>
      </c>
      <c r="M20" s="5">
        <v>14</v>
      </c>
      <c r="N20" s="5">
        <v>20</v>
      </c>
      <c r="O20" s="8">
        <f t="shared" si="3"/>
        <v>34</v>
      </c>
      <c r="P20" s="5">
        <v>90</v>
      </c>
      <c r="Q20" s="9">
        <f t="shared" si="4"/>
        <v>0.37777777777777777</v>
      </c>
      <c r="R20" s="10" t="str">
        <f t="shared" si="5"/>
        <v>Участник</v>
      </c>
    </row>
    <row r="21" spans="1:18" x14ac:dyDescent="0.35">
      <c r="A21" s="5">
        <v>15</v>
      </c>
      <c r="B21" s="5" t="s">
        <v>22</v>
      </c>
      <c r="C21" s="5" t="s">
        <v>94</v>
      </c>
      <c r="D21" s="5" t="s">
        <v>27</v>
      </c>
      <c r="E21" s="5" t="s">
        <v>104</v>
      </c>
      <c r="F21" s="6" t="str">
        <f t="shared" si="0"/>
        <v>К</v>
      </c>
      <c r="G21" s="6" t="str">
        <f t="shared" si="1"/>
        <v>С</v>
      </c>
      <c r="H21" s="6" t="str">
        <f t="shared" si="2"/>
        <v>М</v>
      </c>
      <c r="I21" s="5">
        <v>764209</v>
      </c>
      <c r="J21" s="7">
        <v>9</v>
      </c>
      <c r="K21" s="5" t="s">
        <v>152</v>
      </c>
      <c r="L21" s="5" t="s">
        <v>21</v>
      </c>
      <c r="M21" s="5">
        <v>22</v>
      </c>
      <c r="N21" s="5">
        <v>0</v>
      </c>
      <c r="O21" s="8">
        <f t="shared" si="3"/>
        <v>22</v>
      </c>
      <c r="P21" s="5">
        <v>90</v>
      </c>
      <c r="Q21" s="9">
        <f t="shared" si="4"/>
        <v>0.24444444444444444</v>
      </c>
      <c r="R21" s="10" t="str">
        <f t="shared" si="5"/>
        <v>Участник</v>
      </c>
    </row>
    <row r="22" spans="1:18" x14ac:dyDescent="0.35">
      <c r="A22" s="5">
        <v>16</v>
      </c>
      <c r="B22" s="5" t="s">
        <v>31</v>
      </c>
      <c r="C22" s="5" t="s">
        <v>62</v>
      </c>
      <c r="D22" s="5" t="s">
        <v>46</v>
      </c>
      <c r="E22" s="5" t="s">
        <v>58</v>
      </c>
      <c r="F22" s="6" t="str">
        <f t="shared" si="0"/>
        <v>О</v>
      </c>
      <c r="G22" s="6" t="str">
        <f t="shared" si="1"/>
        <v>В</v>
      </c>
      <c r="H22" s="6" t="str">
        <f t="shared" si="2"/>
        <v>П</v>
      </c>
      <c r="I22" s="5">
        <v>764201</v>
      </c>
      <c r="J22" s="7">
        <v>9</v>
      </c>
      <c r="K22" s="5" t="s">
        <v>131</v>
      </c>
      <c r="L22" s="5" t="s">
        <v>21</v>
      </c>
      <c r="M22" s="5">
        <v>9</v>
      </c>
      <c r="N22" s="5">
        <v>12</v>
      </c>
      <c r="O22" s="8">
        <f t="shared" si="3"/>
        <v>21</v>
      </c>
      <c r="P22" s="5">
        <v>90</v>
      </c>
      <c r="Q22" s="9">
        <f t="shared" si="4"/>
        <v>0.23333333333333334</v>
      </c>
      <c r="R22" s="10" t="str">
        <f t="shared" si="5"/>
        <v>Участник</v>
      </c>
    </row>
    <row r="23" spans="1:18" x14ac:dyDescent="0.35">
      <c r="A23" s="5">
        <v>17</v>
      </c>
      <c r="B23" s="5" t="s">
        <v>31</v>
      </c>
      <c r="C23" s="5" t="s">
        <v>103</v>
      </c>
      <c r="D23" s="5" t="s">
        <v>46</v>
      </c>
      <c r="E23" s="5" t="s">
        <v>28</v>
      </c>
      <c r="F23" s="6" t="str">
        <f t="shared" si="0"/>
        <v>С</v>
      </c>
      <c r="G23" s="6" t="str">
        <f t="shared" si="1"/>
        <v>В</v>
      </c>
      <c r="H23" s="6" t="str">
        <f t="shared" si="2"/>
        <v>Р</v>
      </c>
      <c r="I23" s="5">
        <v>764201</v>
      </c>
      <c r="J23" s="7">
        <v>9</v>
      </c>
      <c r="K23" s="5" t="s">
        <v>132</v>
      </c>
      <c r="L23" s="5" t="s">
        <v>21</v>
      </c>
      <c r="M23" s="5">
        <v>20</v>
      </c>
      <c r="N23" s="5">
        <v>0</v>
      </c>
      <c r="O23" s="8">
        <f t="shared" si="3"/>
        <v>20</v>
      </c>
      <c r="P23" s="5">
        <v>90</v>
      </c>
      <c r="Q23" s="9">
        <f t="shared" si="4"/>
        <v>0.22222222222222221</v>
      </c>
      <c r="R23" s="10" t="str">
        <f t="shared" si="5"/>
        <v>Участник</v>
      </c>
    </row>
    <row r="24" spans="1:18" x14ac:dyDescent="0.35">
      <c r="A24" s="5">
        <v>18</v>
      </c>
      <c r="B24" s="5" t="s">
        <v>22</v>
      </c>
      <c r="C24" s="5" t="s">
        <v>106</v>
      </c>
      <c r="D24" s="5" t="s">
        <v>61</v>
      </c>
      <c r="E24" s="5" t="s">
        <v>30</v>
      </c>
      <c r="F24" s="6" t="str">
        <f t="shared" si="0"/>
        <v>З</v>
      </c>
      <c r="G24" s="6" t="str">
        <f t="shared" si="1"/>
        <v>Л</v>
      </c>
      <c r="H24" s="6" t="str">
        <f t="shared" si="2"/>
        <v>С</v>
      </c>
      <c r="I24" s="5">
        <v>764209</v>
      </c>
      <c r="J24" s="7">
        <v>9</v>
      </c>
      <c r="K24" s="5" t="s">
        <v>107</v>
      </c>
      <c r="L24" s="5" t="s">
        <v>21</v>
      </c>
      <c r="M24" s="5">
        <v>8</v>
      </c>
      <c r="N24" s="5">
        <v>6</v>
      </c>
      <c r="O24" s="8">
        <f t="shared" si="3"/>
        <v>14</v>
      </c>
      <c r="P24" s="5">
        <v>90</v>
      </c>
      <c r="Q24" s="9">
        <f t="shared" si="4"/>
        <v>0.15555555555555556</v>
      </c>
      <c r="R24" s="10" t="str">
        <f t="shared" si="5"/>
        <v>Участник</v>
      </c>
    </row>
    <row r="25" spans="1:18" x14ac:dyDescent="0.35">
      <c r="A25" s="5">
        <v>19</v>
      </c>
      <c r="B25" s="5" t="s">
        <v>22</v>
      </c>
      <c r="C25" s="5" t="s">
        <v>109</v>
      </c>
      <c r="D25" s="5" t="s">
        <v>110</v>
      </c>
      <c r="E25" s="5" t="s">
        <v>54</v>
      </c>
      <c r="F25" s="6" t="str">
        <f t="shared" si="0"/>
        <v>П</v>
      </c>
      <c r="G25" s="6" t="str">
        <f t="shared" si="1"/>
        <v>А</v>
      </c>
      <c r="H25" s="6" t="str">
        <f t="shared" si="2"/>
        <v>В</v>
      </c>
      <c r="I25" s="5">
        <v>763103</v>
      </c>
      <c r="J25" s="7">
        <v>10</v>
      </c>
      <c r="K25" s="5" t="s">
        <v>147</v>
      </c>
      <c r="L25" s="5" t="s">
        <v>21</v>
      </c>
      <c r="M25" s="5">
        <v>30</v>
      </c>
      <c r="N25" s="5">
        <v>24</v>
      </c>
      <c r="O25" s="8">
        <f t="shared" si="3"/>
        <v>54</v>
      </c>
      <c r="P25" s="5">
        <v>90</v>
      </c>
      <c r="Q25" s="9">
        <f t="shared" si="4"/>
        <v>0.6</v>
      </c>
      <c r="R25" s="16" t="str">
        <f t="shared" si="5"/>
        <v>Призёр</v>
      </c>
    </row>
    <row r="26" spans="1:18" x14ac:dyDescent="0.35">
      <c r="A26" s="5">
        <v>20</v>
      </c>
      <c r="B26" s="5" t="s">
        <v>31</v>
      </c>
      <c r="C26" s="5" t="s">
        <v>42</v>
      </c>
      <c r="D26" s="5" t="s">
        <v>29</v>
      </c>
      <c r="E26" s="5" t="s">
        <v>81</v>
      </c>
      <c r="F26" s="6" t="str">
        <f t="shared" si="0"/>
        <v>Л</v>
      </c>
      <c r="G26" s="6" t="str">
        <f t="shared" si="1"/>
        <v>А</v>
      </c>
      <c r="H26" s="6" t="str">
        <f t="shared" si="2"/>
        <v>И</v>
      </c>
      <c r="I26" s="5">
        <v>764201</v>
      </c>
      <c r="J26" s="7">
        <v>10</v>
      </c>
      <c r="K26" s="5" t="s">
        <v>134</v>
      </c>
      <c r="L26" s="5" t="s">
        <v>21</v>
      </c>
      <c r="M26" s="5">
        <v>48</v>
      </c>
      <c r="N26" s="5">
        <v>0</v>
      </c>
      <c r="O26" s="8">
        <f t="shared" si="3"/>
        <v>48</v>
      </c>
      <c r="P26" s="5">
        <v>90</v>
      </c>
      <c r="Q26" s="9">
        <f t="shared" si="4"/>
        <v>0.53333333333333333</v>
      </c>
      <c r="R26" s="10" t="s">
        <v>63</v>
      </c>
    </row>
    <row r="27" spans="1:18" x14ac:dyDescent="0.35">
      <c r="A27" s="5">
        <v>21</v>
      </c>
      <c r="B27" s="5" t="s">
        <v>22</v>
      </c>
      <c r="C27" s="5" t="s">
        <v>112</v>
      </c>
      <c r="D27" s="5" t="s">
        <v>59</v>
      </c>
      <c r="E27" s="5" t="s">
        <v>30</v>
      </c>
      <c r="F27" s="6" t="str">
        <f t="shared" si="0"/>
        <v>Н</v>
      </c>
      <c r="G27" s="6" t="str">
        <f t="shared" si="1"/>
        <v>А</v>
      </c>
      <c r="H27" s="6" t="str">
        <f t="shared" si="2"/>
        <v>С</v>
      </c>
      <c r="I27" s="5">
        <v>764209</v>
      </c>
      <c r="J27" s="7">
        <v>10</v>
      </c>
      <c r="K27" s="5" t="s">
        <v>111</v>
      </c>
      <c r="L27" s="5" t="s">
        <v>21</v>
      </c>
      <c r="M27" s="5">
        <v>32</v>
      </c>
      <c r="N27" s="5">
        <v>8</v>
      </c>
      <c r="O27" s="8">
        <f t="shared" si="3"/>
        <v>40</v>
      </c>
      <c r="P27" s="5">
        <v>90</v>
      </c>
      <c r="Q27" s="9">
        <f t="shared" si="4"/>
        <v>0.44444444444444442</v>
      </c>
      <c r="R27" s="10" t="str">
        <f t="shared" si="5"/>
        <v>Участник</v>
      </c>
    </row>
    <row r="28" spans="1:18" x14ac:dyDescent="0.35">
      <c r="A28" s="5">
        <v>22</v>
      </c>
      <c r="B28" s="5" t="s">
        <v>19</v>
      </c>
      <c r="C28" s="5" t="s">
        <v>127</v>
      </c>
      <c r="D28" s="5" t="s">
        <v>64</v>
      </c>
      <c r="E28" s="5" t="s">
        <v>20</v>
      </c>
      <c r="F28" s="5" t="str">
        <f t="shared" si="0"/>
        <v>К</v>
      </c>
      <c r="G28" s="5" t="str">
        <f t="shared" si="1"/>
        <v>Д</v>
      </c>
      <c r="H28" s="5" t="str">
        <f t="shared" si="2"/>
        <v>Ю</v>
      </c>
      <c r="I28" s="5">
        <v>764207</v>
      </c>
      <c r="J28" s="7">
        <v>10</v>
      </c>
      <c r="K28" s="5" t="s">
        <v>113</v>
      </c>
      <c r="L28" s="5" t="s">
        <v>21</v>
      </c>
      <c r="M28" s="5">
        <v>15</v>
      </c>
      <c r="N28" s="5">
        <v>0</v>
      </c>
      <c r="O28" s="8">
        <f t="shared" si="3"/>
        <v>15</v>
      </c>
      <c r="P28" s="5">
        <v>90</v>
      </c>
      <c r="Q28" s="9">
        <f t="shared" si="4"/>
        <v>0.16666666666666666</v>
      </c>
      <c r="R28" s="10" t="str">
        <f t="shared" si="5"/>
        <v>Участник</v>
      </c>
    </row>
    <row r="29" spans="1:18" x14ac:dyDescent="0.35">
      <c r="A29" s="5">
        <v>23</v>
      </c>
      <c r="B29" s="5" t="s">
        <v>22</v>
      </c>
      <c r="C29" s="5" t="s">
        <v>115</v>
      </c>
      <c r="D29" s="5" t="s">
        <v>45</v>
      </c>
      <c r="E29" s="5" t="s">
        <v>40</v>
      </c>
      <c r="F29" s="6" t="str">
        <f>LEFT(C29,1)</f>
        <v>К</v>
      </c>
      <c r="G29" s="6" t="str">
        <f>LEFT(D29,1)</f>
        <v>С</v>
      </c>
      <c r="H29" s="6" t="str">
        <f>LEFT(E29,1)</f>
        <v>А</v>
      </c>
      <c r="I29" s="5">
        <v>764202</v>
      </c>
      <c r="J29" s="7">
        <v>11</v>
      </c>
      <c r="K29" s="5" t="s">
        <v>137</v>
      </c>
      <c r="L29" s="5" t="s">
        <v>21</v>
      </c>
      <c r="M29" s="5">
        <v>60</v>
      </c>
      <c r="N29" s="5">
        <v>15</v>
      </c>
      <c r="O29" s="8">
        <f>SUM(M29:N29)</f>
        <v>75</v>
      </c>
      <c r="P29" s="5">
        <v>90</v>
      </c>
      <c r="Q29" s="9">
        <f>O29/P29</f>
        <v>0.83333333333333337</v>
      </c>
      <c r="R29" s="16" t="str">
        <f>IF(O29&gt;75%*P29,"Победитель",IF(O29&gt;50%*P29,"Призёр","Участник"))</f>
        <v>Победитель</v>
      </c>
    </row>
    <row r="30" spans="1:18" x14ac:dyDescent="0.35">
      <c r="A30" s="5">
        <v>24</v>
      </c>
      <c r="B30" s="5" t="s">
        <v>31</v>
      </c>
      <c r="C30" s="5" t="s">
        <v>95</v>
      </c>
      <c r="D30" s="5" t="s">
        <v>27</v>
      </c>
      <c r="E30" s="5" t="s">
        <v>40</v>
      </c>
      <c r="F30" s="6" t="str">
        <f>LEFT(C30,1)</f>
        <v>Б</v>
      </c>
      <c r="G30" s="6" t="str">
        <f>LEFT(D30,1)</f>
        <v>С</v>
      </c>
      <c r="H30" s="6" t="str">
        <f>LEFT(E30,1)</f>
        <v>А</v>
      </c>
      <c r="I30" s="5">
        <v>761312</v>
      </c>
      <c r="J30" s="7">
        <v>12</v>
      </c>
      <c r="K30" s="5" t="s">
        <v>149</v>
      </c>
      <c r="L30" s="5" t="s">
        <v>21</v>
      </c>
      <c r="M30" s="5">
        <v>51</v>
      </c>
      <c r="N30" s="5">
        <v>20.5</v>
      </c>
      <c r="O30" s="8">
        <f>SUM(M30:N30)</f>
        <v>71.5</v>
      </c>
      <c r="P30" s="5">
        <v>90</v>
      </c>
      <c r="Q30" s="9">
        <f>O30/P30</f>
        <v>0.7944444444444444</v>
      </c>
      <c r="R30" s="16" t="s">
        <v>153</v>
      </c>
    </row>
    <row r="31" spans="1:18" x14ac:dyDescent="0.35">
      <c r="A31" s="5">
        <v>25</v>
      </c>
      <c r="B31" s="5" t="s">
        <v>22</v>
      </c>
      <c r="C31" s="5" t="s">
        <v>116</v>
      </c>
      <c r="D31" s="5" t="s">
        <v>53</v>
      </c>
      <c r="E31" s="5" t="s">
        <v>43</v>
      </c>
      <c r="F31" s="6" t="str">
        <f>LEFT(C31,1)</f>
        <v>С</v>
      </c>
      <c r="G31" s="6" t="str">
        <f>LEFT(D31,1)</f>
        <v>О</v>
      </c>
      <c r="H31" s="6" t="str">
        <f>LEFT(E31,1)</f>
        <v>М</v>
      </c>
      <c r="I31" s="5">
        <v>764207</v>
      </c>
      <c r="J31" s="7">
        <v>11</v>
      </c>
      <c r="K31" s="5" t="s">
        <v>123</v>
      </c>
      <c r="L31" s="5" t="s">
        <v>21</v>
      </c>
      <c r="M31" s="5">
        <v>46</v>
      </c>
      <c r="N31" s="5">
        <v>19</v>
      </c>
      <c r="O31" s="8">
        <f>SUM(M31:N31)</f>
        <v>65</v>
      </c>
      <c r="P31" s="5">
        <v>90</v>
      </c>
      <c r="Q31" s="9">
        <f>O31/P31</f>
        <v>0.72222222222222221</v>
      </c>
      <c r="R31" s="16" t="str">
        <f>IF(O31&gt;75%*P31,"Победитель",IF(O31&gt;50%*P31,"Призёр","Участник"))</f>
        <v>Призёр</v>
      </c>
    </row>
    <row r="32" spans="1:18" x14ac:dyDescent="0.35">
      <c r="A32" s="5">
        <v>26</v>
      </c>
      <c r="B32" s="5" t="s">
        <v>35</v>
      </c>
      <c r="C32" s="5" t="s">
        <v>120</v>
      </c>
      <c r="D32" s="5" t="s">
        <v>51</v>
      </c>
      <c r="E32" s="5" t="s">
        <v>47</v>
      </c>
      <c r="F32" s="6" t="str">
        <f>LEFT(C32,1)</f>
        <v>Б</v>
      </c>
      <c r="G32" s="6" t="str">
        <f>LEFT(D32,1)</f>
        <v>Р</v>
      </c>
      <c r="H32" s="6" t="str">
        <f>LEFT(E32,1)</f>
        <v>А</v>
      </c>
      <c r="I32" s="5">
        <v>761312</v>
      </c>
      <c r="J32" s="7">
        <v>12</v>
      </c>
      <c r="K32" s="5" t="s">
        <v>148</v>
      </c>
      <c r="L32" s="5" t="s">
        <v>21</v>
      </c>
      <c r="M32" s="5">
        <v>27</v>
      </c>
      <c r="N32" s="5">
        <v>20.5</v>
      </c>
      <c r="O32" s="8">
        <f>SUM(M32:N32)</f>
        <v>47.5</v>
      </c>
      <c r="P32" s="5">
        <v>90</v>
      </c>
      <c r="Q32" s="9">
        <f>O32/P32</f>
        <v>0.52777777777777779</v>
      </c>
      <c r="R32" s="16" t="str">
        <f>IF(O32&gt;75%*P32,"Победитель",IF(O32&gt;50%*P32,"Призёр","Участник"))</f>
        <v>Призёр</v>
      </c>
    </row>
    <row r="33" spans="1:18" x14ac:dyDescent="0.35">
      <c r="A33" s="5">
        <v>27</v>
      </c>
      <c r="B33" s="5" t="s">
        <v>22</v>
      </c>
      <c r="C33" s="5" t="s">
        <v>119</v>
      </c>
      <c r="D33" s="5" t="s">
        <v>44</v>
      </c>
      <c r="E33" s="5" t="s">
        <v>108</v>
      </c>
      <c r="F33" s="6" t="str">
        <f>LEFT(C33,1)</f>
        <v>И</v>
      </c>
      <c r="G33" s="6" t="str">
        <f>LEFT(D33,1)</f>
        <v>А</v>
      </c>
      <c r="H33" s="6" t="str">
        <f>LEFT(E33,1)</f>
        <v>И</v>
      </c>
      <c r="I33" s="5">
        <v>764204</v>
      </c>
      <c r="J33" s="7">
        <v>11</v>
      </c>
      <c r="K33" s="5" t="s">
        <v>141</v>
      </c>
      <c r="L33" s="5" t="s">
        <v>21</v>
      </c>
      <c r="M33" s="5">
        <v>41</v>
      </c>
      <c r="N33" s="5">
        <v>5</v>
      </c>
      <c r="O33" s="8">
        <f>SUM(M33:N33)</f>
        <v>46</v>
      </c>
      <c r="P33" s="5">
        <v>90</v>
      </c>
      <c r="Q33" s="9">
        <f>O33/P33</f>
        <v>0.51111111111111107</v>
      </c>
      <c r="R33" s="10" t="s">
        <v>63</v>
      </c>
    </row>
    <row r="34" spans="1:18" x14ac:dyDescent="0.35">
      <c r="A34" s="5">
        <v>28</v>
      </c>
      <c r="B34" s="5" t="s">
        <v>22</v>
      </c>
      <c r="C34" s="5" t="s">
        <v>92</v>
      </c>
      <c r="D34" s="5" t="s">
        <v>23</v>
      </c>
      <c r="E34" s="5" t="s">
        <v>26</v>
      </c>
      <c r="F34" s="5" t="str">
        <f>LEFT(C34,1)</f>
        <v>Б</v>
      </c>
      <c r="G34" s="5" t="str">
        <f>LEFT(D34,1)</f>
        <v>Д</v>
      </c>
      <c r="H34" s="5" t="str">
        <f>LEFT(E34,1)</f>
        <v>А</v>
      </c>
      <c r="I34" s="5">
        <v>764201</v>
      </c>
      <c r="J34" s="7">
        <v>11</v>
      </c>
      <c r="K34" s="5" t="s">
        <v>145</v>
      </c>
      <c r="L34" s="5" t="s">
        <v>21</v>
      </c>
      <c r="M34" s="5">
        <v>31</v>
      </c>
      <c r="N34" s="5">
        <v>10</v>
      </c>
      <c r="O34" s="8">
        <f>SUM(M34:N34)</f>
        <v>41</v>
      </c>
      <c r="P34" s="5">
        <v>90</v>
      </c>
      <c r="Q34" s="9">
        <f>O34/P34</f>
        <v>0.45555555555555555</v>
      </c>
      <c r="R34" s="10" t="str">
        <f>IF(O34&gt;75%*P34,"Победитель",IF(O34&gt;50%*P34,"Призёр","Участник"))</f>
        <v>Участник</v>
      </c>
    </row>
    <row r="35" spans="1:18" x14ac:dyDescent="0.35">
      <c r="A35" s="5">
        <v>29</v>
      </c>
      <c r="B35" s="5" t="s">
        <v>22</v>
      </c>
      <c r="C35" s="5" t="s">
        <v>122</v>
      </c>
      <c r="D35" s="5" t="s">
        <v>32</v>
      </c>
      <c r="E35" s="5" t="s">
        <v>30</v>
      </c>
      <c r="F35" s="6" t="str">
        <f>LEFT(C35,1)</f>
        <v>М</v>
      </c>
      <c r="G35" s="6" t="str">
        <f>LEFT(D35,1)</f>
        <v>Е</v>
      </c>
      <c r="H35" s="6" t="str">
        <f>LEFT(E35,1)</f>
        <v>С</v>
      </c>
      <c r="I35" s="5">
        <v>761301</v>
      </c>
      <c r="J35" s="7">
        <v>11</v>
      </c>
      <c r="K35" s="5" t="s">
        <v>143</v>
      </c>
      <c r="L35" s="5" t="s">
        <v>21</v>
      </c>
      <c r="M35" s="5">
        <v>41</v>
      </c>
      <c r="N35" s="5">
        <v>0</v>
      </c>
      <c r="O35" s="8">
        <f>SUM(M35:N35)</f>
        <v>41</v>
      </c>
      <c r="P35" s="5">
        <v>90</v>
      </c>
      <c r="Q35" s="9">
        <f>O35/P35</f>
        <v>0.45555555555555555</v>
      </c>
      <c r="R35" s="10" t="str">
        <f>IF(O35&gt;75%*P35,"Победитель",IF(O35&gt;50%*P35,"Призёр","Участник"))</f>
        <v>Участник</v>
      </c>
    </row>
    <row r="36" spans="1:18" x14ac:dyDescent="0.35">
      <c r="A36" s="5">
        <v>30</v>
      </c>
      <c r="B36" s="5" t="s">
        <v>31</v>
      </c>
      <c r="C36" s="5" t="s">
        <v>114</v>
      </c>
      <c r="D36" s="5" t="s">
        <v>41</v>
      </c>
      <c r="E36" s="5" t="s">
        <v>40</v>
      </c>
      <c r="F36" s="6" t="str">
        <f>LEFT(C36,1)</f>
        <v>Г</v>
      </c>
      <c r="G36" s="6" t="str">
        <f>LEFT(D36,1)</f>
        <v>Т</v>
      </c>
      <c r="H36" s="6" t="str">
        <f>LEFT(E36,1)</f>
        <v>А</v>
      </c>
      <c r="I36" s="5">
        <v>764201</v>
      </c>
      <c r="J36" s="7">
        <v>11</v>
      </c>
      <c r="K36" s="5" t="s">
        <v>135</v>
      </c>
      <c r="L36" s="5" t="s">
        <v>21</v>
      </c>
      <c r="M36" s="5">
        <v>33</v>
      </c>
      <c r="N36" s="5">
        <v>7.5</v>
      </c>
      <c r="O36" s="8">
        <f>SUM(M36:N36)</f>
        <v>40.5</v>
      </c>
      <c r="P36" s="5">
        <v>90</v>
      </c>
      <c r="Q36" s="9">
        <f>O36/P36</f>
        <v>0.45</v>
      </c>
      <c r="R36" s="10" t="str">
        <f>IF(O36&gt;75%*P36,"Победитель",IF(O36&gt;50%*P36,"Призёр","Участник"))</f>
        <v>Участник</v>
      </c>
    </row>
    <row r="37" spans="1:18" x14ac:dyDescent="0.35">
      <c r="A37" s="5">
        <v>31</v>
      </c>
      <c r="B37" s="5" t="s">
        <v>31</v>
      </c>
      <c r="C37" s="5" t="s">
        <v>121</v>
      </c>
      <c r="D37" s="5" t="s">
        <v>29</v>
      </c>
      <c r="E37" s="5" t="s">
        <v>60</v>
      </c>
      <c r="F37" s="6" t="str">
        <f>LEFT(C37,1)</f>
        <v>Т</v>
      </c>
      <c r="G37" s="6" t="str">
        <f>LEFT(D37,1)</f>
        <v>А</v>
      </c>
      <c r="H37" s="6" t="str">
        <f>LEFT(E37,1)</f>
        <v>Н</v>
      </c>
      <c r="I37" s="5">
        <v>764206</v>
      </c>
      <c r="J37" s="7">
        <v>11</v>
      </c>
      <c r="K37" s="5" t="s">
        <v>142</v>
      </c>
      <c r="L37" s="5" t="s">
        <v>21</v>
      </c>
      <c r="M37" s="5">
        <v>30</v>
      </c>
      <c r="N37" s="5">
        <v>10</v>
      </c>
      <c r="O37" s="8">
        <f>SUM(M37:N37)</f>
        <v>40</v>
      </c>
      <c r="P37" s="5">
        <v>90</v>
      </c>
      <c r="Q37" s="9">
        <f>O37/P37</f>
        <v>0.44444444444444442</v>
      </c>
      <c r="R37" s="10" t="str">
        <f>IF(O37&gt;75%*P37,"Победитель",IF(O37&gt;50%*P37,"Призёр","Участник"))</f>
        <v>Участник</v>
      </c>
    </row>
    <row r="38" spans="1:18" x14ac:dyDescent="0.35">
      <c r="A38" s="5">
        <v>32</v>
      </c>
      <c r="B38" s="5" t="s">
        <v>22</v>
      </c>
      <c r="C38" s="5" t="s">
        <v>126</v>
      </c>
      <c r="D38" s="5" t="s">
        <v>82</v>
      </c>
      <c r="E38" s="5" t="s">
        <v>77</v>
      </c>
      <c r="F38" s="6" t="str">
        <f>LEFT(C38,1)</f>
        <v>З</v>
      </c>
      <c r="G38" s="6" t="str">
        <f>LEFT(D38,1)</f>
        <v>К</v>
      </c>
      <c r="H38" s="6" t="str">
        <f>LEFT(E38,1)</f>
        <v>К</v>
      </c>
      <c r="I38" s="5">
        <v>761301</v>
      </c>
      <c r="J38" s="7">
        <v>11</v>
      </c>
      <c r="K38" s="5" t="s">
        <v>136</v>
      </c>
      <c r="L38" s="5" t="s">
        <v>21</v>
      </c>
      <c r="M38" s="5">
        <v>27</v>
      </c>
      <c r="N38" s="5">
        <v>8</v>
      </c>
      <c r="O38" s="8">
        <f>SUM(M38:N38)</f>
        <v>35</v>
      </c>
      <c r="P38" s="5">
        <v>90</v>
      </c>
      <c r="Q38" s="9">
        <f>O38/P38</f>
        <v>0.3888888888888889</v>
      </c>
      <c r="R38" s="10" t="str">
        <f>IF(O38&gt;75%*P38,"Победитель",IF(O38&gt;50%*P38,"Призёр","Участник"))</f>
        <v>Участник</v>
      </c>
    </row>
    <row r="39" spans="1:18" x14ac:dyDescent="0.35">
      <c r="A39" s="5">
        <v>33</v>
      </c>
      <c r="B39" s="5" t="s">
        <v>22</v>
      </c>
      <c r="C39" s="5" t="s">
        <v>117</v>
      </c>
      <c r="D39" s="5" t="s">
        <v>59</v>
      </c>
      <c r="E39" s="5" t="s">
        <v>70</v>
      </c>
      <c r="F39" s="6" t="str">
        <f>LEFT(C39,1)</f>
        <v>Т</v>
      </c>
      <c r="G39" s="6" t="str">
        <f>LEFT(D39,1)</f>
        <v>А</v>
      </c>
      <c r="H39" s="6" t="str">
        <f>LEFT(E39,1)</f>
        <v>В</v>
      </c>
      <c r="I39" s="5">
        <v>764204</v>
      </c>
      <c r="J39" s="7">
        <v>11</v>
      </c>
      <c r="K39" s="5" t="s">
        <v>139</v>
      </c>
      <c r="L39" s="5" t="s">
        <v>21</v>
      </c>
      <c r="M39" s="5">
        <v>19</v>
      </c>
      <c r="N39" s="5">
        <v>6</v>
      </c>
      <c r="O39" s="8">
        <f>SUM(M39:N39)</f>
        <v>25</v>
      </c>
      <c r="P39" s="5">
        <v>90</v>
      </c>
      <c r="Q39" s="9">
        <f>O39/P39</f>
        <v>0.27777777777777779</v>
      </c>
      <c r="R39" s="10" t="str">
        <f>IF(O39&gt;75%*P39,"Победитель",IF(O39&gt;50%*P39,"Призёр","Участник"))</f>
        <v>Участник</v>
      </c>
    </row>
    <row r="40" spans="1:18" x14ac:dyDescent="0.35">
      <c r="A40" s="5">
        <v>34</v>
      </c>
      <c r="B40" s="5" t="s">
        <v>31</v>
      </c>
      <c r="C40" s="5" t="s">
        <v>50</v>
      </c>
      <c r="D40" s="5" t="s">
        <v>49</v>
      </c>
      <c r="E40" s="5" t="s">
        <v>37</v>
      </c>
      <c r="F40" s="6" t="str">
        <f>LEFT(C40,1)</f>
        <v>М</v>
      </c>
      <c r="G40" s="6" t="str">
        <f>LEFT(D40,1)</f>
        <v>В</v>
      </c>
      <c r="H40" s="6" t="str">
        <f>LEFT(E40,1)</f>
        <v>В</v>
      </c>
      <c r="I40" s="5">
        <v>764201</v>
      </c>
      <c r="J40" s="7">
        <v>11</v>
      </c>
      <c r="K40" s="5" t="s">
        <v>138</v>
      </c>
      <c r="L40" s="5" t="s">
        <v>21</v>
      </c>
      <c r="M40" s="5">
        <v>11</v>
      </c>
      <c r="N40" s="5">
        <v>0</v>
      </c>
      <c r="O40" s="8">
        <f>SUM(M40:N40)</f>
        <v>11</v>
      </c>
      <c r="P40" s="5">
        <v>90</v>
      </c>
      <c r="Q40" s="9">
        <f>O40/P40</f>
        <v>0.12222222222222222</v>
      </c>
      <c r="R40" s="10" t="str">
        <f>IF(O40&gt;75%*P40,"Победитель",IF(O40&gt;50%*P40,"Призёр","Участник"))</f>
        <v>Участник</v>
      </c>
    </row>
    <row r="41" spans="1:18" x14ac:dyDescent="0.35">
      <c r="A41" s="5">
        <v>35</v>
      </c>
      <c r="B41" s="5" t="s">
        <v>22</v>
      </c>
      <c r="C41" s="5" t="s">
        <v>124</v>
      </c>
      <c r="D41" s="5" t="s">
        <v>125</v>
      </c>
      <c r="E41" s="5" t="s">
        <v>26</v>
      </c>
      <c r="F41" s="6" t="str">
        <f>LEFT(C41,1)</f>
        <v>П</v>
      </c>
      <c r="G41" s="6" t="str">
        <f>LEFT(D41,1)</f>
        <v>О</v>
      </c>
      <c r="H41" s="6" t="str">
        <f>LEFT(E41,1)</f>
        <v>А</v>
      </c>
      <c r="I41" s="5">
        <v>763113</v>
      </c>
      <c r="J41" s="7">
        <v>11</v>
      </c>
      <c r="K41" s="5" t="s">
        <v>144</v>
      </c>
      <c r="L41" s="5" t="s">
        <v>21</v>
      </c>
      <c r="M41" s="5">
        <v>5</v>
      </c>
      <c r="N41" s="5">
        <v>0</v>
      </c>
      <c r="O41" s="8">
        <f>SUM(M41:N41)</f>
        <v>5</v>
      </c>
      <c r="P41" s="5">
        <v>90</v>
      </c>
      <c r="Q41" s="9">
        <f>O41/P41</f>
        <v>5.5555555555555552E-2</v>
      </c>
      <c r="R41" s="10" t="str">
        <f>IF(O41&gt;75%*P41,"Победитель",IF(O41&gt;50%*P41,"Призёр","Участник"))</f>
        <v>Участник</v>
      </c>
    </row>
    <row r="42" spans="1:18" x14ac:dyDescent="0.35">
      <c r="A42" s="5">
        <v>36</v>
      </c>
      <c r="B42" s="5" t="s">
        <v>31</v>
      </c>
      <c r="C42" s="5" t="s">
        <v>118</v>
      </c>
      <c r="D42" s="5" t="s">
        <v>46</v>
      </c>
      <c r="E42" s="5" t="s">
        <v>24</v>
      </c>
      <c r="F42" s="6" t="str">
        <f>LEFT(C42,1)</f>
        <v>Ф</v>
      </c>
      <c r="G42" s="6" t="str">
        <f>LEFT(D42,1)</f>
        <v>В</v>
      </c>
      <c r="H42" s="6" t="str">
        <f>LEFT(E42,1)</f>
        <v>М</v>
      </c>
      <c r="I42" s="5">
        <v>764201</v>
      </c>
      <c r="J42" s="7">
        <v>11</v>
      </c>
      <c r="K42" s="5" t="s">
        <v>140</v>
      </c>
      <c r="L42" s="5" t="s">
        <v>21</v>
      </c>
      <c r="M42" s="5">
        <v>0</v>
      </c>
      <c r="N42" s="5">
        <v>0</v>
      </c>
      <c r="O42" s="8">
        <f>SUM(M42:N42)</f>
        <v>0</v>
      </c>
      <c r="P42" s="5">
        <v>90</v>
      </c>
      <c r="Q42" s="9">
        <f>O42/P42</f>
        <v>0</v>
      </c>
      <c r="R42" s="10" t="str">
        <f>IF(O42&gt;75%*P42,"Победитель",IF(O42&gt;50%*P42,"Призёр","Участник"))</f>
        <v>Участник</v>
      </c>
    </row>
  </sheetData>
  <sheetProtection algorithmName="SHA-512" hashValue="tqPpOqRXqyVHsU5OEVrHqqdqDME6YRn/SAH4/7qOeG+g5F4VUFrPe8vnyM2T66TQ3MRDVbmo8UkOO6FDJdlrVg==" saltValue="x/V+cqOC9uW3OziOAcXb+Q==" spinCount="100000" sheet="1" objects="1" scenarios="1"/>
  <sortState xmlns:xlrd2="http://schemas.microsoft.com/office/spreadsheetml/2017/richdata2" ref="B29:R42">
    <sortCondition descending="1" ref="O29:O42"/>
    <sortCondition ref="C29:C42"/>
  </sortState>
  <mergeCells count="20">
    <mergeCell ref="R4:R6"/>
    <mergeCell ref="M5:M6"/>
    <mergeCell ref="N5:N6"/>
    <mergeCell ref="K4:K6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L4:L6"/>
    <mergeCell ref="M4:N4"/>
    <mergeCell ref="O4:O6"/>
    <mergeCell ref="P4:P6"/>
    <mergeCell ref="Q4:Q6"/>
  </mergeCells>
  <pageMargins left="0.31496062992125984" right="0.31496062992125984" top="0.55118110236220474" bottom="0.55118110236220474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Литература_7-11 классы</vt:lpstr>
      <vt:lpstr>'Литература_7-11 классы'!Заголовки_для_печати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2021-11-26T12:05:20Z</dcterms:created>
  <dcterms:modified xsi:type="dcterms:W3CDTF">2021-12-01T08:01:27Z</dcterms:modified>
</cp:coreProperties>
</file>