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2_Муниципальный этап\_Итоги\"/>
    </mc:Choice>
  </mc:AlternateContent>
  <xr:revisionPtr revIDLastSave="0" documentId="13_ncr:1_{FABD2FEA-D413-4A26-9A71-91CAC8B8E1A8}" xr6:coauthVersionLast="47" xr6:coauthVersionMax="47" xr10:uidLastSave="{00000000-0000-0000-0000-000000000000}"/>
  <bookViews>
    <workbookView xWindow="-108" yWindow="-108" windowWidth="23256" windowHeight="12576" xr2:uid="{98A9B6B9-7D13-41CC-ABD9-FF3A9106A29B}"/>
  </bookViews>
  <sheets>
    <sheet name="Право_9-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1" l="1"/>
  <c r="X21" i="1" s="1"/>
  <c r="H21" i="1"/>
  <c r="G21" i="1"/>
  <c r="F21" i="1"/>
  <c r="U24" i="1"/>
  <c r="X24" i="1" s="1"/>
  <c r="H24" i="1"/>
  <c r="G24" i="1"/>
  <c r="F24" i="1"/>
  <c r="U22" i="1"/>
  <c r="X22" i="1" s="1"/>
  <c r="H22" i="1"/>
  <c r="G22" i="1"/>
  <c r="F22" i="1"/>
  <c r="U28" i="1"/>
  <c r="X28" i="1" s="1"/>
  <c r="H28" i="1"/>
  <c r="G28" i="1"/>
  <c r="F28" i="1"/>
  <c r="U30" i="1"/>
  <c r="X30" i="1" s="1"/>
  <c r="H30" i="1"/>
  <c r="G30" i="1"/>
  <c r="F30" i="1"/>
  <c r="U31" i="1"/>
  <c r="X31" i="1" s="1"/>
  <c r="H31" i="1"/>
  <c r="G31" i="1"/>
  <c r="F31" i="1"/>
  <c r="U23" i="1"/>
  <c r="X23" i="1" s="1"/>
  <c r="H23" i="1"/>
  <c r="G23" i="1"/>
  <c r="F23" i="1"/>
  <c r="U32" i="1"/>
  <c r="X32" i="1" s="1"/>
  <c r="H32" i="1"/>
  <c r="G32" i="1"/>
  <c r="F32" i="1"/>
  <c r="U29" i="1"/>
  <c r="X29" i="1" s="1"/>
  <c r="H29" i="1"/>
  <c r="G29" i="1"/>
  <c r="F29" i="1"/>
  <c r="U26" i="1"/>
  <c r="X26" i="1" s="1"/>
  <c r="H26" i="1"/>
  <c r="G26" i="1"/>
  <c r="F26" i="1"/>
  <c r="U25" i="1"/>
  <c r="X25" i="1" s="1"/>
  <c r="H25" i="1"/>
  <c r="G25" i="1"/>
  <c r="F25" i="1"/>
  <c r="U27" i="1"/>
  <c r="X27" i="1" s="1"/>
  <c r="H27" i="1"/>
  <c r="G27" i="1"/>
  <c r="F27" i="1"/>
  <c r="U19" i="1"/>
  <c r="X19" i="1" s="1"/>
  <c r="H19" i="1"/>
  <c r="G19" i="1"/>
  <c r="F19" i="1"/>
  <c r="U20" i="1"/>
  <c r="X20" i="1" s="1"/>
  <c r="H20" i="1"/>
  <c r="G20" i="1"/>
  <c r="F20" i="1"/>
  <c r="U17" i="1"/>
  <c r="X17" i="1" s="1"/>
  <c r="H17" i="1"/>
  <c r="G17" i="1"/>
  <c r="F17" i="1"/>
  <c r="U16" i="1"/>
  <c r="X16" i="1" s="1"/>
  <c r="H16" i="1"/>
  <c r="G16" i="1"/>
  <c r="F16" i="1"/>
  <c r="U15" i="1"/>
  <c r="X15" i="1" s="1"/>
  <c r="H15" i="1"/>
  <c r="G15" i="1"/>
  <c r="F15" i="1"/>
  <c r="U13" i="1"/>
  <c r="X13" i="1" s="1"/>
  <c r="H13" i="1"/>
  <c r="G13" i="1"/>
  <c r="F13" i="1"/>
  <c r="U18" i="1"/>
  <c r="X18" i="1" s="1"/>
  <c r="H18" i="1"/>
  <c r="G18" i="1"/>
  <c r="F18" i="1"/>
  <c r="U12" i="1"/>
  <c r="X12" i="1" s="1"/>
  <c r="H12" i="1"/>
  <c r="G12" i="1"/>
  <c r="F12" i="1"/>
  <c r="U14" i="1"/>
  <c r="X14" i="1" s="1"/>
  <c r="H14" i="1"/>
  <c r="G14" i="1"/>
  <c r="F14" i="1"/>
  <c r="U10" i="1"/>
  <c r="X10" i="1" s="1"/>
  <c r="H10" i="1"/>
  <c r="G10" i="1"/>
  <c r="F10" i="1"/>
  <c r="U7" i="1"/>
  <c r="X7" i="1" s="1"/>
  <c r="H7" i="1"/>
  <c r="G7" i="1"/>
  <c r="F7" i="1"/>
  <c r="U11" i="1"/>
  <c r="X11" i="1" s="1"/>
  <c r="H11" i="1"/>
  <c r="G11" i="1"/>
  <c r="F11" i="1"/>
  <c r="U9" i="1"/>
  <c r="X9" i="1" s="1"/>
  <c r="H9" i="1"/>
  <c r="G9" i="1"/>
  <c r="F9" i="1"/>
  <c r="U8" i="1"/>
  <c r="X8" i="1" s="1"/>
  <c r="H8" i="1"/>
  <c r="G8" i="1"/>
  <c r="F8" i="1"/>
  <c r="W8" i="1" l="1"/>
  <c r="W9" i="1"/>
  <c r="W11" i="1"/>
  <c r="W7" i="1"/>
  <c r="W10" i="1"/>
  <c r="W14" i="1"/>
  <c r="W12" i="1"/>
  <c r="W18" i="1"/>
  <c r="W13" i="1"/>
  <c r="W15" i="1"/>
  <c r="W16" i="1"/>
  <c r="W17" i="1"/>
  <c r="W20" i="1"/>
  <c r="W19" i="1"/>
  <c r="W27" i="1"/>
  <c r="W25" i="1"/>
  <c r="W26" i="1"/>
  <c r="W29" i="1"/>
  <c r="W32" i="1"/>
  <c r="W23" i="1"/>
  <c r="W31" i="1"/>
  <c r="W30" i="1"/>
  <c r="W28" i="1"/>
  <c r="W22" i="1"/>
  <c r="W24" i="1"/>
  <c r="W21" i="1"/>
</calcChain>
</file>

<file path=xl/sharedStrings.xml><?xml version="1.0" encoding="utf-8"?>
<sst xmlns="http://schemas.openxmlformats.org/spreadsheetml/2006/main" count="180" uniqueCount="119">
  <si>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</si>
  <si>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</si>
  <si>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</si>
  <si>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</si>
  <si>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</si>
  <si>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</si>
  <si>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</si>
  <si>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</si>
  <si>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</si>
  <si>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</si>
  <si>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</si>
  <si>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</si>
  <si>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</si>
  <si>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</si>
  <si>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</si>
  <si>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</si>
  <si>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№3</t>
  </si>
  <si>
    <t>№4</t>
  </si>
  <si>
    <t>№5</t>
  </si>
  <si>
    <t>№6</t>
  </si>
  <si>
    <t>№7</t>
  </si>
  <si>
    <t>№8</t>
  </si>
  <si>
    <t>Ж</t>
  </si>
  <si>
    <t>Парчина</t>
  </si>
  <si>
    <t>Диана</t>
  </si>
  <si>
    <t>Александровна</t>
  </si>
  <si>
    <t>Переславль-Залесский</t>
  </si>
  <si>
    <t>ж</t>
  </si>
  <si>
    <t>Рыкова</t>
  </si>
  <si>
    <t>Татьяна</t>
  </si>
  <si>
    <t>Михайловна</t>
  </si>
  <si>
    <t>М</t>
  </si>
  <si>
    <t>Власова</t>
  </si>
  <si>
    <t>Юрьевна</t>
  </si>
  <si>
    <t>Федосеев</t>
  </si>
  <si>
    <t>Александр</t>
  </si>
  <si>
    <t>Александрович</t>
  </si>
  <si>
    <t>Филиппова</t>
  </si>
  <si>
    <t>Ольга</t>
  </si>
  <si>
    <t>Романовна</t>
  </si>
  <si>
    <t>Сергеевич</t>
  </si>
  <si>
    <t>Сергеевна</t>
  </si>
  <si>
    <t>Константиновна</t>
  </si>
  <si>
    <t>Дмитрий</t>
  </si>
  <si>
    <t>Шорохова</t>
  </si>
  <si>
    <t>Дарья</t>
  </si>
  <si>
    <t>Ковтун</t>
  </si>
  <si>
    <t>Алексис</t>
  </si>
  <si>
    <t>Зелинская</t>
  </si>
  <si>
    <t>Карина</t>
  </si>
  <si>
    <t>Гордеева</t>
  </si>
  <si>
    <t>Анастасия</t>
  </si>
  <si>
    <t>Васильевна</t>
  </si>
  <si>
    <t>Макарова</t>
  </si>
  <si>
    <t>Арина</t>
  </si>
  <si>
    <t>Ананьина</t>
  </si>
  <si>
    <t>Екатерина</t>
  </si>
  <si>
    <t>Игоревна</t>
  </si>
  <si>
    <t>Котюнина</t>
  </si>
  <si>
    <t>Елизавета</t>
  </si>
  <si>
    <t>Буйневич</t>
  </si>
  <si>
    <t>Егор</t>
  </si>
  <si>
    <t>Муравьева</t>
  </si>
  <si>
    <t>София</t>
  </si>
  <si>
    <t>Николаевна</t>
  </si>
  <si>
    <t>Андреевна</t>
  </si>
  <si>
    <t>Дмитриевна</t>
  </si>
  <si>
    <t>Юлия</t>
  </si>
  <si>
    <t>Мария</t>
  </si>
  <si>
    <t>Таранова</t>
  </si>
  <si>
    <t>Калугина</t>
  </si>
  <si>
    <t>Вероника</t>
  </si>
  <si>
    <t>Денисов</t>
  </si>
  <si>
    <t>Никита</t>
  </si>
  <si>
    <t>Бабанова</t>
  </si>
  <si>
    <t>Дана</t>
  </si>
  <si>
    <t>Галкина</t>
  </si>
  <si>
    <t>Ксения</t>
  </si>
  <si>
    <t>Цалковский</t>
  </si>
  <si>
    <t>Валентинович</t>
  </si>
  <si>
    <t>Голубев</t>
  </si>
  <si>
    <t>Анатольевич</t>
  </si>
  <si>
    <t>Ткачева</t>
  </si>
  <si>
    <t>Алексеевна</t>
  </si>
  <si>
    <t>Квасневская</t>
  </si>
  <si>
    <t>Викторовна</t>
  </si>
  <si>
    <t>Кочнева</t>
  </si>
  <si>
    <t>Наталья</t>
  </si>
  <si>
    <t>Васильева</t>
  </si>
  <si>
    <t>Лидия</t>
  </si>
  <si>
    <t>Ноздрина</t>
  </si>
  <si>
    <t>Итоговая ведомость муниципального этапа всероссийской олимпиады школьников по праву</t>
  </si>
  <si>
    <t>«19» ноября 2021 г.</t>
  </si>
  <si>
    <t>П1023</t>
  </si>
  <si>
    <t>П1122</t>
  </si>
  <si>
    <t>П1121</t>
  </si>
  <si>
    <t>П1120</t>
  </si>
  <si>
    <t>П0919</t>
  </si>
  <si>
    <t>П1119</t>
  </si>
  <si>
    <t>П1118</t>
  </si>
  <si>
    <t>П1117</t>
  </si>
  <si>
    <t>П1116</t>
  </si>
  <si>
    <t>П1015</t>
  </si>
  <si>
    <t>П1014</t>
  </si>
  <si>
    <t>П1013</t>
  </si>
  <si>
    <t>П1012</t>
  </si>
  <si>
    <t>П1011</t>
  </si>
  <si>
    <t>П1010</t>
  </si>
  <si>
    <t>П1009</t>
  </si>
  <si>
    <t>П1008</t>
  </si>
  <si>
    <t>П0907</t>
  </si>
  <si>
    <t>П0906</t>
  </si>
  <si>
    <t>П1105</t>
  </si>
  <si>
    <t>П1104</t>
  </si>
  <si>
    <t>П1103</t>
  </si>
  <si>
    <t>П1102</t>
  </si>
  <si>
    <t>П1101</t>
  </si>
  <si>
    <t>П0924</t>
  </si>
  <si>
    <t>П0925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</si>
</sst>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vertical="distributed"/>
    </xf>
    <xf numFmtId="0" fontId="3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vertical="top" wrapText="1"/>
    </xf>
    <xf numFmtId="164" fontId="3" fillId="4" borderId="1" xfId="2" applyNumberFormat="1" applyFont="1" applyFill="1" applyBorder="1"/>
    <xf numFmtId="0" fontId="3" fillId="4" borderId="1" xfId="3" applyFont="1" applyFill="1" applyBorder="1"/>
    <xf numFmtId="0" fontId="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/>
    <xf numFmtId="0" fontId="4" fillId="5" borderId="1" xfId="3" applyFont="1" applyFill="1" applyBorder="1"/>
    <xf numFmtId="0" fontId="4" fillId="3" borderId="1" xfId="2" applyFont="1" applyFill="1" applyBorder="1"/>
    <xf numFmtId="0" fontId="8" fillId="6" borderId="1" xfId="0" applyFont="1" applyFill="1" applyBorder="1"/>
    <xf numFmtId="9" fontId="8" fillId="3" borderId="1" xfId="1" applyFont="1" applyFill="1" applyBorder="1" applyAlignment="1"/>
    <xf numFmtId="0" fontId="4" fillId="4" borderId="1" xfId="0" applyFont="1" applyFill="1" applyBorder="1"/>
    <xf numFmtId="1" fontId="8" fillId="4" borderId="1" xfId="0" applyNumberFormat="1" applyFont="1" applyFill="1" applyBorder="1" applyAlignment="1">
      <alignment horizontal="center"/>
    </xf>
    <xf numFmtId="0" fontId="4" fillId="4" borderId="1" xfId="3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4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9" fontId="3" fillId="3" borderId="0" xfId="0" applyNumberFormat="1" applyFont="1" applyFill="1"/>
    <xf numFmtId="0" fontId="3" fillId="6" borderId="0" xfId="0" applyFont="1" applyFill="1"/>
    <xf numFmtId="0" fontId="8" fillId="3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3" xr:uid="{7261650D-F091-4DCB-ADF7-E456A7C4ECCF}"/>
    <cellStyle name="Обычный 3" xfId="4" xr:uid="{ED20A936-EE8C-46BA-8E1D-43181E7CFF73}"/>
    <cellStyle name="Обычный 4" xfId="2" xr:uid="{F6F54C8A-8A29-48CB-A1A6-F91E112BABE4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0E33-F718-4966-ABAD-0910A0F68D4D}">
  <dimension ref="A1:X32"/>
  <sheetViews>
    <sheetView tabSelected="1" zoomScale="70" zoomScaleNormal="70" workbookViewId="0">
      <selection activeCell="V9" sqref="V9"/>
    </sheetView>
  </sheetViews>
  <sheetFormatPr defaultColWidth="9.109375" defaultRowHeight="18" x14ac:dyDescent="0.35"/>
  <cols>
    <col min="1" max="1" width="7.44140625" style="25" customWidth="1"/>
    <col min="2" max="2" width="6.88671875" style="26" hidden="1" customWidth="1"/>
    <col min="3" max="3" width="20.33203125" style="26" customWidth="1"/>
    <col min="4" max="4" width="18" style="26" hidden="1" customWidth="1"/>
    <col min="5" max="5" width="22.109375" style="26" hidden="1" customWidth="1"/>
    <col min="6" max="6" width="4.109375" style="26" hidden="1" customWidth="1"/>
    <col min="7" max="8" width="4.109375" style="26" customWidth="1"/>
    <col min="9" max="9" width="13.109375" style="26" hidden="1" customWidth="1"/>
    <col min="10" max="10" width="8.109375" style="27" customWidth="1"/>
    <col min="11" max="11" width="12.33203125" style="28" hidden="1" customWidth="1"/>
    <col min="12" max="12" width="28.33203125" style="25" customWidth="1"/>
    <col min="13" max="20" width="5.5546875" style="25" customWidth="1"/>
    <col min="21" max="21" width="10.109375" style="29" customWidth="1"/>
    <col min="22" max="22" width="10" style="30" customWidth="1"/>
    <col min="23" max="23" width="10" style="25" customWidth="1"/>
    <col min="24" max="24" width="19.109375" style="29" customWidth="1"/>
    <col min="25" max="16384" width="9.109375" style="1"/>
  </cols>
  <sheetData>
    <row r="1" spans="1:24" x14ac:dyDescent="0.35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4"/>
      <c r="V1" s="1"/>
      <c r="W1" s="1"/>
      <c r="X1" s="4"/>
    </row>
    <row r="2" spans="1:24" x14ac:dyDescent="0.35">
      <c r="A2" s="1" t="s">
        <v>91</v>
      </c>
      <c r="B2" s="1"/>
      <c r="C2" s="1"/>
      <c r="D2" s="1"/>
      <c r="E2" s="1"/>
      <c r="F2" s="1"/>
      <c r="G2" s="1"/>
      <c r="H2" s="1"/>
      <c r="I2" s="1"/>
      <c r="J2" s="2"/>
      <c r="K2" s="3"/>
      <c r="L2" s="1"/>
      <c r="M2" s="1"/>
      <c r="N2" s="1"/>
      <c r="O2" s="1"/>
      <c r="P2" s="1"/>
      <c r="Q2" s="1"/>
      <c r="R2" s="1"/>
      <c r="S2" s="1"/>
      <c r="T2" s="1"/>
      <c r="U2" s="4"/>
      <c r="V2" s="1"/>
      <c r="W2" s="1"/>
      <c r="X2" s="4"/>
    </row>
    <row r="3" spans="1:24" x14ac:dyDescent="0.35">
      <c r="A3" s="33" t="s">
        <v>92</v>
      </c>
      <c r="B3" s="34"/>
      <c r="C3" s="34"/>
      <c r="D3" s="34"/>
      <c r="E3" s="1"/>
      <c r="F3" s="1"/>
      <c r="G3" s="1"/>
      <c r="H3" s="1"/>
      <c r="I3" s="1"/>
      <c r="J3" s="2"/>
      <c r="K3" s="3"/>
      <c r="L3" s="1"/>
      <c r="M3" s="1"/>
      <c r="N3" s="1"/>
      <c r="O3" s="1"/>
      <c r="P3" s="1"/>
      <c r="Q3" s="1"/>
      <c r="R3" s="1"/>
      <c r="S3" s="1"/>
      <c r="T3" s="1"/>
      <c r="U3" s="4"/>
      <c r="V3" s="1"/>
      <c r="W3" s="1"/>
      <c r="X3" s="4"/>
    </row>
    <row r="4" spans="1:24" s="5" customFormat="1" ht="22.5" customHeight="1" x14ac:dyDescent="0.3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/>
      <c r="G4" s="35"/>
      <c r="H4" s="35"/>
      <c r="I4" s="35" t="s">
        <v>5</v>
      </c>
      <c r="J4" s="36" t="s">
        <v>6</v>
      </c>
      <c r="K4" s="32" t="s">
        <v>7</v>
      </c>
      <c r="L4" s="35" t="s">
        <v>8</v>
      </c>
      <c r="M4" s="35" t="s">
        <v>9</v>
      </c>
      <c r="N4" s="35"/>
      <c r="O4" s="35"/>
      <c r="P4" s="35"/>
      <c r="Q4" s="35"/>
      <c r="R4" s="35"/>
      <c r="S4" s="35"/>
      <c r="T4" s="35"/>
      <c r="U4" s="37" t="s">
        <v>10</v>
      </c>
      <c r="V4" s="35" t="s">
        <v>11</v>
      </c>
      <c r="W4" s="35" t="s">
        <v>12</v>
      </c>
      <c r="X4" s="37" t="s">
        <v>13</v>
      </c>
    </row>
    <row r="5" spans="1:24" s="5" customFormat="1" ht="16.5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6"/>
      <c r="K5" s="32"/>
      <c r="L5" s="35"/>
      <c r="M5" s="35" t="s">
        <v>14</v>
      </c>
      <c r="N5" s="35" t="s">
        <v>15</v>
      </c>
      <c r="O5" s="35" t="s">
        <v>16</v>
      </c>
      <c r="P5" s="35" t="s">
        <v>17</v>
      </c>
      <c r="Q5" s="35" t="s">
        <v>18</v>
      </c>
      <c r="R5" s="35" t="s">
        <v>19</v>
      </c>
      <c r="S5" s="35" t="s">
        <v>20</v>
      </c>
      <c r="T5" s="35" t="s">
        <v>21</v>
      </c>
      <c r="U5" s="37"/>
      <c r="V5" s="35"/>
      <c r="W5" s="35"/>
      <c r="X5" s="37"/>
    </row>
    <row r="6" spans="1:24" s="5" customFormat="1" x14ac:dyDescent="0.3">
      <c r="A6" s="35"/>
      <c r="B6" s="35"/>
      <c r="C6" s="35"/>
      <c r="D6" s="35"/>
      <c r="E6" s="35"/>
      <c r="F6" s="35"/>
      <c r="G6" s="35"/>
      <c r="H6" s="35"/>
      <c r="I6" s="35"/>
      <c r="J6" s="36"/>
      <c r="K6" s="32"/>
      <c r="L6" s="35"/>
      <c r="M6" s="35"/>
      <c r="N6" s="35"/>
      <c r="O6" s="35"/>
      <c r="P6" s="35"/>
      <c r="Q6" s="35"/>
      <c r="R6" s="35"/>
      <c r="S6" s="35"/>
      <c r="T6" s="35"/>
      <c r="U6" s="37"/>
      <c r="V6" s="35"/>
      <c r="W6" s="35"/>
      <c r="X6" s="37"/>
    </row>
    <row r="7" spans="1:24" x14ac:dyDescent="0.35">
      <c r="A7" s="6">
        <v>1</v>
      </c>
      <c r="B7" s="7" t="s">
        <v>31</v>
      </c>
      <c r="C7" s="7" t="s">
        <v>34</v>
      </c>
      <c r="D7" s="7" t="s">
        <v>35</v>
      </c>
      <c r="E7" s="7" t="s">
        <v>36</v>
      </c>
      <c r="F7" s="9" t="str">
        <f>LEFT(C7,1)</f>
        <v>Ф</v>
      </c>
      <c r="G7" s="9" t="str">
        <f>LEFT(D7,1)</f>
        <v>А</v>
      </c>
      <c r="H7" s="9" t="str">
        <f>LEFT(E7,1)</f>
        <v>А</v>
      </c>
      <c r="I7" s="10">
        <v>764207</v>
      </c>
      <c r="J7" s="19">
        <v>9</v>
      </c>
      <c r="K7" s="20" t="s">
        <v>111</v>
      </c>
      <c r="L7" s="13" t="s">
        <v>26</v>
      </c>
      <c r="M7" s="14">
        <v>9</v>
      </c>
      <c r="N7" s="14">
        <v>3</v>
      </c>
      <c r="O7" s="14">
        <v>1</v>
      </c>
      <c r="P7" s="14">
        <v>3</v>
      </c>
      <c r="Q7" s="14">
        <v>6</v>
      </c>
      <c r="R7" s="14">
        <v>0</v>
      </c>
      <c r="S7" s="14">
        <v>0</v>
      </c>
      <c r="T7" s="14"/>
      <c r="U7" s="15">
        <f>SUM(M7:T7)</f>
        <v>22</v>
      </c>
      <c r="V7" s="16">
        <v>80</v>
      </c>
      <c r="W7" s="17">
        <f>U7/V7</f>
        <v>0.27500000000000002</v>
      </c>
      <c r="X7" s="31" t="str">
        <f>IF(U7&gt;75%*V7,"Победитель",IF(U7&gt;50%*V7,"Призёр","Участник"))</f>
        <v>Участник</v>
      </c>
    </row>
    <row r="8" spans="1:24" x14ac:dyDescent="0.35">
      <c r="A8" s="6">
        <v>2</v>
      </c>
      <c r="B8" s="7" t="s">
        <v>22</v>
      </c>
      <c r="C8" s="8" t="s">
        <v>23</v>
      </c>
      <c r="D8" s="8" t="s">
        <v>24</v>
      </c>
      <c r="E8" s="8" t="s">
        <v>25</v>
      </c>
      <c r="F8" s="9" t="str">
        <f>LEFT(C8,1)</f>
        <v>П</v>
      </c>
      <c r="G8" s="9" t="str">
        <f>LEFT(D8,1)</f>
        <v>Д</v>
      </c>
      <c r="H8" s="9" t="str">
        <f>LEFT(E8,1)</f>
        <v>А</v>
      </c>
      <c r="I8" s="10">
        <v>764204</v>
      </c>
      <c r="J8" s="11">
        <v>9</v>
      </c>
      <c r="K8" s="12" t="s">
        <v>110</v>
      </c>
      <c r="L8" s="13" t="s">
        <v>26</v>
      </c>
      <c r="M8" s="14">
        <v>5</v>
      </c>
      <c r="N8" s="14">
        <v>3</v>
      </c>
      <c r="O8" s="14">
        <v>3</v>
      </c>
      <c r="P8" s="14">
        <v>1</v>
      </c>
      <c r="Q8" s="14">
        <v>2</v>
      </c>
      <c r="R8" s="14">
        <v>0</v>
      </c>
      <c r="S8" s="14">
        <v>4</v>
      </c>
      <c r="T8" s="14"/>
      <c r="U8" s="15">
        <f>SUM(M8:T8)</f>
        <v>18</v>
      </c>
      <c r="V8" s="16">
        <v>80</v>
      </c>
      <c r="W8" s="17">
        <f>U8/V8</f>
        <v>0.22500000000000001</v>
      </c>
      <c r="X8" s="31" t="str">
        <f>IF(U8&gt;75%*V8,"Победитель",IF(U8&gt;50%*V8,"Призёр","Участник"))</f>
        <v>Участник</v>
      </c>
    </row>
    <row r="9" spans="1:24" x14ac:dyDescent="0.35">
      <c r="A9" s="6">
        <v>3</v>
      </c>
      <c r="B9" s="7" t="s">
        <v>27</v>
      </c>
      <c r="C9" s="18" t="s">
        <v>28</v>
      </c>
      <c r="D9" s="7" t="s">
        <v>29</v>
      </c>
      <c r="E9" s="7" t="s">
        <v>30</v>
      </c>
      <c r="F9" s="9" t="str">
        <f>LEFT(C9,1)</f>
        <v>Р</v>
      </c>
      <c r="G9" s="9" t="str">
        <f>LEFT(D9,1)</f>
        <v>Т</v>
      </c>
      <c r="H9" s="9" t="str">
        <f>LEFT(E9,1)</f>
        <v>М</v>
      </c>
      <c r="I9" s="10">
        <v>766105</v>
      </c>
      <c r="J9" s="19">
        <v>9</v>
      </c>
      <c r="K9" s="20" t="s">
        <v>117</v>
      </c>
      <c r="L9" s="13" t="s">
        <v>26</v>
      </c>
      <c r="M9" s="14">
        <v>5</v>
      </c>
      <c r="N9" s="14">
        <v>3</v>
      </c>
      <c r="O9" s="14">
        <v>0</v>
      </c>
      <c r="P9" s="14">
        <v>1</v>
      </c>
      <c r="Q9" s="14">
        <v>7</v>
      </c>
      <c r="R9" s="14">
        <v>0</v>
      </c>
      <c r="S9" s="14">
        <v>2</v>
      </c>
      <c r="T9" s="14"/>
      <c r="U9" s="15">
        <f>SUM(M9:T9)</f>
        <v>18</v>
      </c>
      <c r="V9" s="16">
        <v>80</v>
      </c>
      <c r="W9" s="17">
        <f>U9/V9</f>
        <v>0.22500000000000001</v>
      </c>
      <c r="X9" s="31" t="str">
        <f>IF(U9&gt;75%*V9,"Победитель",IF(U9&gt;50%*V9,"Призёр","Участник"))</f>
        <v>Участник</v>
      </c>
    </row>
    <row r="10" spans="1:24" x14ac:dyDescent="0.35">
      <c r="A10" s="6">
        <v>4</v>
      </c>
      <c r="B10" s="7" t="s">
        <v>27</v>
      </c>
      <c r="C10" s="7" t="s">
        <v>37</v>
      </c>
      <c r="D10" s="7" t="s">
        <v>38</v>
      </c>
      <c r="E10" s="7" t="s">
        <v>39</v>
      </c>
      <c r="F10" s="9" t="str">
        <f>LEFT(C10,1)</f>
        <v>Ф</v>
      </c>
      <c r="G10" s="9" t="str">
        <f>LEFT(D10,1)</f>
        <v>О</v>
      </c>
      <c r="H10" s="9" t="str">
        <f>LEFT(E10,1)</f>
        <v>Р</v>
      </c>
      <c r="I10" s="10">
        <v>766105</v>
      </c>
      <c r="J10" s="19">
        <v>9</v>
      </c>
      <c r="K10" s="20" t="s">
        <v>118</v>
      </c>
      <c r="L10" s="13" t="s">
        <v>26</v>
      </c>
      <c r="M10" s="14">
        <v>2</v>
      </c>
      <c r="N10" s="14">
        <v>0</v>
      </c>
      <c r="O10" s="14">
        <v>0</v>
      </c>
      <c r="P10" s="14">
        <v>0</v>
      </c>
      <c r="Q10" s="14">
        <v>1</v>
      </c>
      <c r="R10" s="14">
        <v>4</v>
      </c>
      <c r="S10" s="14">
        <v>5</v>
      </c>
      <c r="T10" s="14"/>
      <c r="U10" s="15">
        <f>SUM(M10:T10)</f>
        <v>12</v>
      </c>
      <c r="V10" s="16">
        <v>80</v>
      </c>
      <c r="W10" s="17">
        <f>U10/V10</f>
        <v>0.15</v>
      </c>
      <c r="X10" s="31" t="str">
        <f>IF(U10&gt;75%*V10,"Победитель",IF(U10&gt;50%*V10,"Призёр","Участник"))</f>
        <v>Участник</v>
      </c>
    </row>
    <row r="11" spans="1:24" x14ac:dyDescent="0.35">
      <c r="A11" s="6">
        <v>5</v>
      </c>
      <c r="B11" s="7" t="s">
        <v>22</v>
      </c>
      <c r="C11" s="18" t="s">
        <v>32</v>
      </c>
      <c r="D11" s="7" t="s">
        <v>29</v>
      </c>
      <c r="E11" s="7" t="s">
        <v>33</v>
      </c>
      <c r="F11" s="9" t="str">
        <f>LEFT(C11,1)</f>
        <v>В</v>
      </c>
      <c r="G11" s="9" t="str">
        <f>LEFT(D11,1)</f>
        <v>Т</v>
      </c>
      <c r="H11" s="9" t="str">
        <f>LEFT(E11,1)</f>
        <v>Ю</v>
      </c>
      <c r="I11" s="10">
        <v>764207</v>
      </c>
      <c r="J11" s="19">
        <v>9</v>
      </c>
      <c r="K11" s="20" t="s">
        <v>97</v>
      </c>
      <c r="L11" s="13" t="s">
        <v>26</v>
      </c>
      <c r="M11" s="14">
        <v>4</v>
      </c>
      <c r="N11" s="14">
        <v>3</v>
      </c>
      <c r="O11" s="14">
        <v>0</v>
      </c>
      <c r="P11" s="14">
        <v>0</v>
      </c>
      <c r="Q11" s="14">
        <v>2</v>
      </c>
      <c r="R11" s="14">
        <v>0</v>
      </c>
      <c r="S11" s="14">
        <v>1</v>
      </c>
      <c r="T11" s="14"/>
      <c r="U11" s="15">
        <f>SUM(M11:T11)</f>
        <v>10</v>
      </c>
      <c r="V11" s="16">
        <v>80</v>
      </c>
      <c r="W11" s="17">
        <f>U11/V11</f>
        <v>0.125</v>
      </c>
      <c r="X11" s="31" t="str">
        <f>IF(U11&gt;75%*V11,"Победитель",IF(U11&gt;50%*V11,"Призёр","Участник"))</f>
        <v>Участник</v>
      </c>
    </row>
    <row r="12" spans="1:24" x14ac:dyDescent="0.35">
      <c r="A12" s="6">
        <v>6</v>
      </c>
      <c r="B12" s="7" t="s">
        <v>22</v>
      </c>
      <c r="C12" s="8" t="s">
        <v>46</v>
      </c>
      <c r="D12" s="8" t="s">
        <v>47</v>
      </c>
      <c r="E12" s="8" t="s">
        <v>42</v>
      </c>
      <c r="F12" s="9" t="str">
        <f>LEFT(C12,1)</f>
        <v>К</v>
      </c>
      <c r="G12" s="9" t="str">
        <f>LEFT(D12,1)</f>
        <v>А</v>
      </c>
      <c r="H12" s="9" t="str">
        <f>LEFT(E12,1)</f>
        <v>К</v>
      </c>
      <c r="I12" s="10">
        <v>764204</v>
      </c>
      <c r="J12" s="11">
        <v>10</v>
      </c>
      <c r="K12" s="12" t="s">
        <v>106</v>
      </c>
      <c r="L12" s="13" t="s">
        <v>26</v>
      </c>
      <c r="M12" s="14">
        <v>6</v>
      </c>
      <c r="N12" s="14">
        <v>6</v>
      </c>
      <c r="O12" s="14">
        <v>0</v>
      </c>
      <c r="P12" s="14">
        <v>1</v>
      </c>
      <c r="Q12" s="14">
        <v>5</v>
      </c>
      <c r="R12" s="14">
        <v>0</v>
      </c>
      <c r="S12" s="14">
        <v>4</v>
      </c>
      <c r="T12" s="14">
        <v>1</v>
      </c>
      <c r="U12" s="15">
        <f>SUM(M12:T12)</f>
        <v>23</v>
      </c>
      <c r="V12" s="16">
        <v>90</v>
      </c>
      <c r="W12" s="17">
        <f>U12/V12</f>
        <v>0.25555555555555554</v>
      </c>
      <c r="X12" s="31" t="str">
        <f>IF(U12&gt;75%*V12,"Победитель",IF(U12&gt;50%*V12,"Призёр","Участник"))</f>
        <v>Участник</v>
      </c>
    </row>
    <row r="13" spans="1:24" x14ac:dyDescent="0.35">
      <c r="A13" s="6">
        <v>7</v>
      </c>
      <c r="B13" s="7" t="s">
        <v>22</v>
      </c>
      <c r="C13" s="8" t="s">
        <v>50</v>
      </c>
      <c r="D13" s="8" t="s">
        <v>51</v>
      </c>
      <c r="E13" s="8" t="s">
        <v>52</v>
      </c>
      <c r="F13" s="9" t="str">
        <f>LEFT(C13,1)</f>
        <v>Г</v>
      </c>
      <c r="G13" s="9" t="str">
        <f>LEFT(D13,1)</f>
        <v>А</v>
      </c>
      <c r="H13" s="9" t="str">
        <f>LEFT(E13,1)</f>
        <v>В</v>
      </c>
      <c r="I13" s="10">
        <v>764204</v>
      </c>
      <c r="J13" s="11">
        <v>10</v>
      </c>
      <c r="K13" s="12" t="s">
        <v>109</v>
      </c>
      <c r="L13" s="13" t="s">
        <v>26</v>
      </c>
      <c r="M13" s="14">
        <v>5</v>
      </c>
      <c r="N13" s="14">
        <v>6</v>
      </c>
      <c r="O13" s="14">
        <v>0</v>
      </c>
      <c r="P13" s="14">
        <v>2</v>
      </c>
      <c r="Q13" s="14">
        <v>4</v>
      </c>
      <c r="R13" s="14">
        <v>0</v>
      </c>
      <c r="S13" s="14">
        <v>2</v>
      </c>
      <c r="T13" s="14">
        <v>1</v>
      </c>
      <c r="U13" s="15">
        <f>SUM(M13:T13)</f>
        <v>20</v>
      </c>
      <c r="V13" s="16">
        <v>90</v>
      </c>
      <c r="W13" s="17">
        <f>U13/V13</f>
        <v>0.22222222222222221</v>
      </c>
      <c r="X13" s="31" t="str">
        <f>IF(U13&gt;75%*V13,"Победитель",IF(U13&gt;50%*V13,"Призёр","Участник"))</f>
        <v>Участник</v>
      </c>
    </row>
    <row r="14" spans="1:24" x14ac:dyDescent="0.35">
      <c r="A14" s="6">
        <v>8</v>
      </c>
      <c r="B14" s="7" t="s">
        <v>22</v>
      </c>
      <c r="C14" s="8" t="s">
        <v>44</v>
      </c>
      <c r="D14" s="8" t="s">
        <v>45</v>
      </c>
      <c r="E14" s="8" t="s">
        <v>41</v>
      </c>
      <c r="F14" s="9" t="str">
        <f>LEFT(C14,1)</f>
        <v>Ш</v>
      </c>
      <c r="G14" s="9" t="str">
        <f>LEFT(D14,1)</f>
        <v>Д</v>
      </c>
      <c r="H14" s="9" t="str">
        <f>LEFT(E14,1)</f>
        <v>С</v>
      </c>
      <c r="I14" s="10">
        <v>764204</v>
      </c>
      <c r="J14" s="11">
        <v>10</v>
      </c>
      <c r="K14" s="12" t="s">
        <v>107</v>
      </c>
      <c r="L14" s="13" t="s">
        <v>26</v>
      </c>
      <c r="M14" s="14">
        <v>3</v>
      </c>
      <c r="N14" s="14">
        <v>6</v>
      </c>
      <c r="O14" s="14">
        <v>1</v>
      </c>
      <c r="P14" s="14">
        <v>1</v>
      </c>
      <c r="Q14" s="14">
        <v>7</v>
      </c>
      <c r="R14" s="14">
        <v>0</v>
      </c>
      <c r="S14" s="14">
        <v>1</v>
      </c>
      <c r="T14" s="14">
        <v>1</v>
      </c>
      <c r="U14" s="15">
        <f>SUM(M14:T14)</f>
        <v>20</v>
      </c>
      <c r="V14" s="16">
        <v>90</v>
      </c>
      <c r="W14" s="17">
        <f>U14/V14</f>
        <v>0.22222222222222221</v>
      </c>
      <c r="X14" s="31" t="str">
        <f>IF(U14&gt;75%*V14,"Победитель",IF(U14&gt;50%*V14,"Призёр","Участник"))</f>
        <v>Участник</v>
      </c>
    </row>
    <row r="15" spans="1:24" x14ac:dyDescent="0.35">
      <c r="A15" s="6">
        <v>9</v>
      </c>
      <c r="B15" s="7" t="s">
        <v>22</v>
      </c>
      <c r="C15" s="8" t="s">
        <v>53</v>
      </c>
      <c r="D15" s="8" t="s">
        <v>54</v>
      </c>
      <c r="E15" s="8" t="s">
        <v>33</v>
      </c>
      <c r="F15" s="9" t="str">
        <f>LEFT(C15,1)</f>
        <v>М</v>
      </c>
      <c r="G15" s="9" t="str">
        <f>LEFT(D15,1)</f>
        <v>А</v>
      </c>
      <c r="H15" s="9" t="str">
        <f>LEFT(E15,1)</f>
        <v>Ю</v>
      </c>
      <c r="I15" s="10">
        <v>764204</v>
      </c>
      <c r="J15" s="11">
        <v>10</v>
      </c>
      <c r="K15" s="12" t="s">
        <v>105</v>
      </c>
      <c r="L15" s="13" t="s">
        <v>26</v>
      </c>
      <c r="M15" s="14">
        <v>7</v>
      </c>
      <c r="N15" s="14">
        <v>3</v>
      </c>
      <c r="O15" s="14">
        <v>0</v>
      </c>
      <c r="P15" s="14">
        <v>3</v>
      </c>
      <c r="Q15" s="14">
        <v>4</v>
      </c>
      <c r="R15" s="14">
        <v>0</v>
      </c>
      <c r="S15" s="14">
        <v>2</v>
      </c>
      <c r="T15" s="14">
        <v>0</v>
      </c>
      <c r="U15" s="15">
        <f>SUM(M15:T15)</f>
        <v>19</v>
      </c>
      <c r="V15" s="16">
        <v>90</v>
      </c>
      <c r="W15" s="17">
        <f>U15/V15</f>
        <v>0.21111111111111111</v>
      </c>
      <c r="X15" s="31" t="str">
        <f>IF(U15&gt;75%*V15,"Победитель",IF(U15&gt;50%*V15,"Призёр","Участник"))</f>
        <v>Участник</v>
      </c>
    </row>
    <row r="16" spans="1:24" x14ac:dyDescent="0.35">
      <c r="A16" s="6">
        <v>10</v>
      </c>
      <c r="B16" s="7" t="s">
        <v>22</v>
      </c>
      <c r="C16" s="8" t="s">
        <v>55</v>
      </c>
      <c r="D16" s="8" t="s">
        <v>56</v>
      </c>
      <c r="E16" s="8" t="s">
        <v>57</v>
      </c>
      <c r="F16" s="9" t="str">
        <f>LEFT(C16,1)</f>
        <v>А</v>
      </c>
      <c r="G16" s="9" t="str">
        <f>LEFT(D16,1)</f>
        <v>Е</v>
      </c>
      <c r="H16" s="9" t="str">
        <f>LEFT(E16,1)</f>
        <v>И</v>
      </c>
      <c r="I16" s="10">
        <v>764204</v>
      </c>
      <c r="J16" s="11">
        <v>10</v>
      </c>
      <c r="K16" s="12" t="s">
        <v>103</v>
      </c>
      <c r="L16" s="13" t="s">
        <v>26</v>
      </c>
      <c r="M16" s="14">
        <v>5</v>
      </c>
      <c r="N16" s="14">
        <v>6</v>
      </c>
      <c r="O16" s="14">
        <v>0</v>
      </c>
      <c r="P16" s="14">
        <v>0</v>
      </c>
      <c r="Q16" s="14">
        <v>4</v>
      </c>
      <c r="R16" s="14">
        <v>0</v>
      </c>
      <c r="S16" s="14">
        <v>1</v>
      </c>
      <c r="T16" s="14">
        <v>0</v>
      </c>
      <c r="U16" s="15">
        <f>SUM(M16:T16)</f>
        <v>16</v>
      </c>
      <c r="V16" s="16">
        <v>90</v>
      </c>
      <c r="W16" s="17">
        <f>U16/V16</f>
        <v>0.17777777777777778</v>
      </c>
      <c r="X16" s="31" t="str">
        <f>IF(U16&gt;75%*V16,"Победитель",IF(U16&gt;50%*V16,"Призёр","Участник"))</f>
        <v>Участник</v>
      </c>
    </row>
    <row r="17" spans="1:24" x14ac:dyDescent="0.35">
      <c r="A17" s="6">
        <v>11</v>
      </c>
      <c r="B17" s="7" t="s">
        <v>22</v>
      </c>
      <c r="C17" s="8" t="s">
        <v>58</v>
      </c>
      <c r="D17" s="8" t="s">
        <v>59</v>
      </c>
      <c r="E17" s="8" t="s">
        <v>41</v>
      </c>
      <c r="F17" s="9" t="str">
        <f>LEFT(C17,1)</f>
        <v>К</v>
      </c>
      <c r="G17" s="9" t="str">
        <f>LEFT(D17,1)</f>
        <v>Е</v>
      </c>
      <c r="H17" s="9" t="str">
        <f>LEFT(E17,1)</f>
        <v>С</v>
      </c>
      <c r="I17" s="10">
        <v>764204</v>
      </c>
      <c r="J17" s="11">
        <v>10</v>
      </c>
      <c r="K17" s="12" t="s">
        <v>102</v>
      </c>
      <c r="L17" s="13" t="s">
        <v>26</v>
      </c>
      <c r="M17" s="14">
        <v>5</v>
      </c>
      <c r="N17" s="14">
        <v>6</v>
      </c>
      <c r="O17" s="14">
        <v>0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  <c r="U17" s="15">
        <f>SUM(M17:T17)</f>
        <v>15</v>
      </c>
      <c r="V17" s="16">
        <v>90</v>
      </c>
      <c r="W17" s="17">
        <f>U17/V17</f>
        <v>0.16666666666666666</v>
      </c>
      <c r="X17" s="31" t="str">
        <f>IF(U17&gt;75%*V17,"Победитель",IF(U17&gt;50%*V17,"Призёр","Участник"))</f>
        <v>Участник</v>
      </c>
    </row>
    <row r="18" spans="1:24" x14ac:dyDescent="0.35">
      <c r="A18" s="6">
        <v>12</v>
      </c>
      <c r="B18" s="7" t="s">
        <v>22</v>
      </c>
      <c r="C18" s="8" t="s">
        <v>48</v>
      </c>
      <c r="D18" s="8" t="s">
        <v>49</v>
      </c>
      <c r="E18" s="8" t="s">
        <v>41</v>
      </c>
      <c r="F18" s="9" t="str">
        <f>LEFT(C18,1)</f>
        <v>З</v>
      </c>
      <c r="G18" s="9" t="str">
        <f>LEFT(D18,1)</f>
        <v>К</v>
      </c>
      <c r="H18" s="9" t="str">
        <f>LEFT(E18,1)</f>
        <v>С</v>
      </c>
      <c r="I18" s="10">
        <v>764204</v>
      </c>
      <c r="J18" s="11">
        <v>10</v>
      </c>
      <c r="K18" s="12" t="s">
        <v>108</v>
      </c>
      <c r="L18" s="13" t="s">
        <v>26</v>
      </c>
      <c r="M18" s="14">
        <v>2</v>
      </c>
      <c r="N18" s="14">
        <v>6</v>
      </c>
      <c r="O18" s="14">
        <v>0</v>
      </c>
      <c r="P18" s="14">
        <v>2</v>
      </c>
      <c r="Q18" s="14">
        <v>3</v>
      </c>
      <c r="R18" s="14">
        <v>0</v>
      </c>
      <c r="S18" s="14">
        <v>1</v>
      </c>
      <c r="T18" s="14">
        <v>0</v>
      </c>
      <c r="U18" s="15">
        <f>SUM(M18:T18)</f>
        <v>14</v>
      </c>
      <c r="V18" s="16">
        <v>90</v>
      </c>
      <c r="W18" s="17">
        <f>U18/V18</f>
        <v>0.15555555555555556</v>
      </c>
      <c r="X18" s="31" t="str">
        <f>IF(U18&gt;75%*V18,"Победитель",IF(U18&gt;50%*V18,"Призёр","Участник"))</f>
        <v>Участник</v>
      </c>
    </row>
    <row r="19" spans="1:24" x14ac:dyDescent="0.35">
      <c r="A19" s="6">
        <v>13</v>
      </c>
      <c r="B19" s="7" t="s">
        <v>22</v>
      </c>
      <c r="C19" s="7" t="s">
        <v>62</v>
      </c>
      <c r="D19" s="7" t="s">
        <v>63</v>
      </c>
      <c r="E19" s="7" t="s">
        <v>64</v>
      </c>
      <c r="F19" s="9" t="str">
        <f>LEFT(C19,1)</f>
        <v>М</v>
      </c>
      <c r="G19" s="9" t="str">
        <f>LEFT(D19,1)</f>
        <v>С</v>
      </c>
      <c r="H19" s="9" t="str">
        <f>LEFT(E19,1)</f>
        <v>Н</v>
      </c>
      <c r="I19" s="10">
        <v>764207</v>
      </c>
      <c r="J19" s="21">
        <v>10</v>
      </c>
      <c r="K19" s="22" t="s">
        <v>93</v>
      </c>
      <c r="L19" s="13" t="s">
        <v>26</v>
      </c>
      <c r="M19" s="14">
        <v>7</v>
      </c>
      <c r="N19" s="14">
        <v>0</v>
      </c>
      <c r="O19" s="14">
        <v>0</v>
      </c>
      <c r="P19" s="14">
        <v>0</v>
      </c>
      <c r="Q19" s="14">
        <v>1</v>
      </c>
      <c r="R19" s="14">
        <v>0</v>
      </c>
      <c r="S19" s="14">
        <v>0</v>
      </c>
      <c r="T19" s="14">
        <v>0</v>
      </c>
      <c r="U19" s="15">
        <f>SUM(M19:T19)</f>
        <v>8</v>
      </c>
      <c r="V19" s="16">
        <v>90</v>
      </c>
      <c r="W19" s="17">
        <f>U19/V19</f>
        <v>8.8888888888888892E-2</v>
      </c>
      <c r="X19" s="31" t="str">
        <f>IF(U19&gt;75%*V19,"Победитель",IF(U19&gt;50%*V19,"Призёр","Участник"))</f>
        <v>Участник</v>
      </c>
    </row>
    <row r="20" spans="1:24" x14ac:dyDescent="0.35">
      <c r="A20" s="6">
        <v>14</v>
      </c>
      <c r="B20" s="7" t="s">
        <v>31</v>
      </c>
      <c r="C20" s="8" t="s">
        <v>60</v>
      </c>
      <c r="D20" s="8" t="s">
        <v>61</v>
      </c>
      <c r="E20" s="8" t="s">
        <v>40</v>
      </c>
      <c r="F20" s="9" t="str">
        <f>LEFT(C20,1)</f>
        <v>Б</v>
      </c>
      <c r="G20" s="9" t="str">
        <f>LEFT(D20,1)</f>
        <v>Е</v>
      </c>
      <c r="H20" s="9" t="str">
        <f>LEFT(E20,1)</f>
        <v>С</v>
      </c>
      <c r="I20" s="10">
        <v>764204</v>
      </c>
      <c r="J20" s="11">
        <v>10</v>
      </c>
      <c r="K20" s="12" t="s">
        <v>104</v>
      </c>
      <c r="L20" s="13" t="s">
        <v>26</v>
      </c>
      <c r="M20" s="14">
        <v>5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5">
        <f>SUM(M20:T20)</f>
        <v>6</v>
      </c>
      <c r="V20" s="16">
        <v>90</v>
      </c>
      <c r="W20" s="17">
        <f>U20/V20</f>
        <v>6.6666666666666666E-2</v>
      </c>
      <c r="X20" s="31" t="str">
        <f>IF(U20&gt;75%*V20,"Победитель",IF(U20&gt;50%*V20,"Призёр","Участник"))</f>
        <v>Участник</v>
      </c>
    </row>
    <row r="21" spans="1:24" x14ac:dyDescent="0.35">
      <c r="A21" s="6">
        <v>15</v>
      </c>
      <c r="B21" s="7" t="s">
        <v>22</v>
      </c>
      <c r="C21" s="7" t="s">
        <v>90</v>
      </c>
      <c r="D21" s="7" t="s">
        <v>51</v>
      </c>
      <c r="E21" s="7" t="s">
        <v>41</v>
      </c>
      <c r="F21" s="9" t="str">
        <f>LEFT(C21,1)</f>
        <v>Н</v>
      </c>
      <c r="G21" s="9" t="str">
        <f>LEFT(D21,1)</f>
        <v>А</v>
      </c>
      <c r="H21" s="9" t="str">
        <f>LEFT(E21,1)</f>
        <v>С</v>
      </c>
      <c r="I21" s="10">
        <v>764206</v>
      </c>
      <c r="J21" s="11">
        <v>11</v>
      </c>
      <c r="K21" s="23" t="s">
        <v>116</v>
      </c>
      <c r="L21" s="13" t="s">
        <v>26</v>
      </c>
      <c r="M21" s="14">
        <v>9</v>
      </c>
      <c r="N21" s="14">
        <v>6</v>
      </c>
      <c r="O21" s="14">
        <v>3</v>
      </c>
      <c r="P21" s="14">
        <v>3</v>
      </c>
      <c r="Q21" s="14">
        <v>2</v>
      </c>
      <c r="R21" s="14">
        <v>0</v>
      </c>
      <c r="S21" s="14">
        <v>4</v>
      </c>
      <c r="T21" s="14">
        <v>0</v>
      </c>
      <c r="U21" s="15">
        <f>SUM(M21:T21)</f>
        <v>27</v>
      </c>
      <c r="V21" s="16">
        <v>100</v>
      </c>
      <c r="W21" s="17">
        <f>U21/V21</f>
        <v>0.27</v>
      </c>
      <c r="X21" s="31" t="str">
        <f>IF(U21&gt;75%*V21,"Победитель",IF(U21&gt;50%*V21,"Призёр","Участник"))</f>
        <v>Участник</v>
      </c>
    </row>
    <row r="22" spans="1:24" x14ac:dyDescent="0.35">
      <c r="A22" s="6">
        <v>16</v>
      </c>
      <c r="B22" s="7" t="s">
        <v>22</v>
      </c>
      <c r="C22" s="18" t="s">
        <v>86</v>
      </c>
      <c r="D22" s="7" t="s">
        <v>87</v>
      </c>
      <c r="E22" s="7" t="s">
        <v>65</v>
      </c>
      <c r="F22" s="9" t="str">
        <f>LEFT(C22,1)</f>
        <v>К</v>
      </c>
      <c r="G22" s="9" t="str">
        <f>LEFT(D22,1)</f>
        <v>Н</v>
      </c>
      <c r="H22" s="9" t="str">
        <f>LEFT(E22,1)</f>
        <v>А</v>
      </c>
      <c r="I22" s="10">
        <v>764206</v>
      </c>
      <c r="J22" s="11">
        <v>11</v>
      </c>
      <c r="K22" s="20" t="s">
        <v>115</v>
      </c>
      <c r="L22" s="13" t="s">
        <v>26</v>
      </c>
      <c r="M22" s="14">
        <v>8</v>
      </c>
      <c r="N22" s="14">
        <v>6</v>
      </c>
      <c r="O22" s="14">
        <v>3</v>
      </c>
      <c r="P22" s="14">
        <v>3</v>
      </c>
      <c r="Q22" s="14">
        <v>1</v>
      </c>
      <c r="R22" s="14">
        <v>0</v>
      </c>
      <c r="S22" s="14">
        <v>2</v>
      </c>
      <c r="T22" s="14">
        <v>2</v>
      </c>
      <c r="U22" s="15">
        <f>SUM(M22:T22)</f>
        <v>25</v>
      </c>
      <c r="V22" s="16">
        <v>100</v>
      </c>
      <c r="W22" s="17">
        <f>U22/V22</f>
        <v>0.25</v>
      </c>
      <c r="X22" s="31" t="str">
        <f>IF(U22&gt;75%*V22,"Победитель",IF(U22&gt;50%*V22,"Призёр","Участник"))</f>
        <v>Участник</v>
      </c>
    </row>
    <row r="23" spans="1:24" x14ac:dyDescent="0.35">
      <c r="A23" s="6">
        <v>17</v>
      </c>
      <c r="B23" s="7" t="s">
        <v>31</v>
      </c>
      <c r="C23" s="8" t="s">
        <v>78</v>
      </c>
      <c r="D23" s="8" t="s">
        <v>35</v>
      </c>
      <c r="E23" s="8" t="s">
        <v>79</v>
      </c>
      <c r="F23" s="9" t="str">
        <f>LEFT(C23,1)</f>
        <v>Ц</v>
      </c>
      <c r="G23" s="9" t="str">
        <f>LEFT(D23,1)</f>
        <v>А</v>
      </c>
      <c r="H23" s="9" t="str">
        <f>LEFT(E23,1)</f>
        <v>В</v>
      </c>
      <c r="I23" s="10">
        <v>764204</v>
      </c>
      <c r="J23" s="11">
        <v>11</v>
      </c>
      <c r="K23" s="24" t="s">
        <v>96</v>
      </c>
      <c r="L23" s="13" t="s">
        <v>26</v>
      </c>
      <c r="M23" s="14">
        <v>9</v>
      </c>
      <c r="N23" s="14">
        <v>6</v>
      </c>
      <c r="O23" s="14">
        <v>1</v>
      </c>
      <c r="P23" s="14">
        <v>2</v>
      </c>
      <c r="Q23" s="14">
        <v>3</v>
      </c>
      <c r="R23" s="14">
        <v>0</v>
      </c>
      <c r="S23" s="14">
        <v>2</v>
      </c>
      <c r="T23" s="14">
        <v>0</v>
      </c>
      <c r="U23" s="15">
        <f>SUM(M23:T23)</f>
        <v>23</v>
      </c>
      <c r="V23" s="16">
        <v>100</v>
      </c>
      <c r="W23" s="17">
        <f>U23/V23</f>
        <v>0.23</v>
      </c>
      <c r="X23" s="31" t="str">
        <f>IF(U23&gt;75%*V23,"Победитель",IF(U23&gt;50%*V23,"Призёр","Участник"))</f>
        <v>Участник</v>
      </c>
    </row>
    <row r="24" spans="1:24" x14ac:dyDescent="0.35">
      <c r="A24" s="6">
        <v>18</v>
      </c>
      <c r="B24" s="7" t="s">
        <v>22</v>
      </c>
      <c r="C24" s="8" t="s">
        <v>88</v>
      </c>
      <c r="D24" s="8" t="s">
        <v>89</v>
      </c>
      <c r="E24" s="8" t="s">
        <v>83</v>
      </c>
      <c r="F24" s="9" t="str">
        <f>LEFT(C24,1)</f>
        <v>В</v>
      </c>
      <c r="G24" s="9" t="str">
        <f>LEFT(D24,1)</f>
        <v>Л</v>
      </c>
      <c r="H24" s="9" t="str">
        <f>LEFT(E24,1)</f>
        <v>А</v>
      </c>
      <c r="I24" s="10">
        <v>764204</v>
      </c>
      <c r="J24" s="11">
        <v>11</v>
      </c>
      <c r="K24" s="24" t="s">
        <v>98</v>
      </c>
      <c r="L24" s="13" t="s">
        <v>26</v>
      </c>
      <c r="M24" s="14">
        <v>8</v>
      </c>
      <c r="N24" s="14">
        <v>9</v>
      </c>
      <c r="O24" s="14">
        <v>0</v>
      </c>
      <c r="P24" s="14">
        <v>1</v>
      </c>
      <c r="Q24" s="14">
        <v>1</v>
      </c>
      <c r="R24" s="14">
        <v>0</v>
      </c>
      <c r="S24" s="14">
        <v>2</v>
      </c>
      <c r="T24" s="14">
        <v>0</v>
      </c>
      <c r="U24" s="15">
        <f>SUM(M24:T24)</f>
        <v>21</v>
      </c>
      <c r="V24" s="16">
        <v>100</v>
      </c>
      <c r="W24" s="17">
        <f>U24/V24</f>
        <v>0.21</v>
      </c>
      <c r="X24" s="31" t="str">
        <f>IF(U24&gt;75%*V24,"Победитель",IF(U24&gt;50%*V24,"Призёр","Участник"))</f>
        <v>Участник</v>
      </c>
    </row>
    <row r="25" spans="1:24" x14ac:dyDescent="0.35">
      <c r="A25" s="6">
        <v>19</v>
      </c>
      <c r="B25" s="7" t="s">
        <v>22</v>
      </c>
      <c r="C25" s="8" t="s">
        <v>70</v>
      </c>
      <c r="D25" s="8" t="s">
        <v>71</v>
      </c>
      <c r="E25" s="8" t="s">
        <v>65</v>
      </c>
      <c r="F25" s="9" t="str">
        <f>LEFT(C25,1)</f>
        <v>К</v>
      </c>
      <c r="G25" s="9" t="str">
        <f>LEFT(D25,1)</f>
        <v>В</v>
      </c>
      <c r="H25" s="9" t="str">
        <f>LEFT(E25,1)</f>
        <v>А</v>
      </c>
      <c r="I25" s="10">
        <v>764204</v>
      </c>
      <c r="J25" s="11">
        <v>11</v>
      </c>
      <c r="K25" s="24" t="s">
        <v>113</v>
      </c>
      <c r="L25" s="13" t="s">
        <v>26</v>
      </c>
      <c r="M25" s="14">
        <v>7</v>
      </c>
      <c r="N25" s="14">
        <v>6</v>
      </c>
      <c r="O25" s="14">
        <v>0</v>
      </c>
      <c r="P25" s="14">
        <v>0</v>
      </c>
      <c r="Q25" s="14">
        <v>1</v>
      </c>
      <c r="R25" s="14">
        <v>0</v>
      </c>
      <c r="S25" s="14">
        <v>4</v>
      </c>
      <c r="T25" s="14">
        <v>0</v>
      </c>
      <c r="U25" s="15">
        <f>SUM(M25:T25)</f>
        <v>18</v>
      </c>
      <c r="V25" s="16">
        <v>100</v>
      </c>
      <c r="W25" s="17">
        <f>U25/V25</f>
        <v>0.18</v>
      </c>
      <c r="X25" s="31" t="str">
        <f>IF(U25&gt;75%*V25,"Победитель",IF(U25&gt;50%*V25,"Призёр","Участник"))</f>
        <v>Участник</v>
      </c>
    </row>
    <row r="26" spans="1:24" x14ac:dyDescent="0.35">
      <c r="A26" s="6">
        <v>20</v>
      </c>
      <c r="B26" s="7" t="s">
        <v>31</v>
      </c>
      <c r="C26" s="8" t="s">
        <v>72</v>
      </c>
      <c r="D26" s="8" t="s">
        <v>73</v>
      </c>
      <c r="E26" s="8" t="s">
        <v>36</v>
      </c>
      <c r="F26" s="9" t="str">
        <f>LEFT(C26,1)</f>
        <v>Д</v>
      </c>
      <c r="G26" s="9" t="str">
        <f>LEFT(D26,1)</f>
        <v>Н</v>
      </c>
      <c r="H26" s="9" t="str">
        <f>LEFT(E26,1)</f>
        <v>А</v>
      </c>
      <c r="I26" s="10">
        <v>764204</v>
      </c>
      <c r="J26" s="11">
        <v>11</v>
      </c>
      <c r="K26" s="24" t="s">
        <v>100</v>
      </c>
      <c r="L26" s="13" t="s">
        <v>26</v>
      </c>
      <c r="M26" s="14">
        <v>4</v>
      </c>
      <c r="N26" s="14">
        <v>6</v>
      </c>
      <c r="O26" s="14">
        <v>0</v>
      </c>
      <c r="P26" s="14">
        <v>1</v>
      </c>
      <c r="Q26" s="14">
        <v>3</v>
      </c>
      <c r="R26" s="14">
        <v>0</v>
      </c>
      <c r="S26" s="14">
        <v>2</v>
      </c>
      <c r="T26" s="14">
        <v>0</v>
      </c>
      <c r="U26" s="15">
        <f>SUM(M26:T26)</f>
        <v>16</v>
      </c>
      <c r="V26" s="16">
        <v>100</v>
      </c>
      <c r="W26" s="17">
        <f>U26/V26</f>
        <v>0.16</v>
      </c>
      <c r="X26" s="31" t="str">
        <f>IF(U26&gt;75%*V26,"Победитель",IF(U26&gt;50%*V26,"Призёр","Участник"))</f>
        <v>Участник</v>
      </c>
    </row>
    <row r="27" spans="1:24" x14ac:dyDescent="0.35">
      <c r="A27" s="6">
        <v>21</v>
      </c>
      <c r="B27" s="7" t="s">
        <v>22</v>
      </c>
      <c r="C27" s="8" t="s">
        <v>69</v>
      </c>
      <c r="D27" s="8" t="s">
        <v>45</v>
      </c>
      <c r="E27" s="8" t="s">
        <v>66</v>
      </c>
      <c r="F27" s="9" t="str">
        <f>LEFT(C27,1)</f>
        <v>Т</v>
      </c>
      <c r="G27" s="9" t="str">
        <f>LEFT(D27,1)</f>
        <v>Д</v>
      </c>
      <c r="H27" s="9" t="str">
        <f>LEFT(E27,1)</f>
        <v>Д</v>
      </c>
      <c r="I27" s="10">
        <v>764204</v>
      </c>
      <c r="J27" s="11">
        <v>11</v>
      </c>
      <c r="K27" s="24" t="s">
        <v>101</v>
      </c>
      <c r="L27" s="13" t="s">
        <v>26</v>
      </c>
      <c r="M27" s="14">
        <v>6</v>
      </c>
      <c r="N27" s="14">
        <v>3</v>
      </c>
      <c r="O27" s="14">
        <v>0</v>
      </c>
      <c r="P27" s="14">
        <v>2</v>
      </c>
      <c r="Q27" s="14">
        <v>1</v>
      </c>
      <c r="R27" s="14">
        <v>0</v>
      </c>
      <c r="S27" s="14">
        <v>4</v>
      </c>
      <c r="T27" s="14">
        <v>0</v>
      </c>
      <c r="U27" s="15">
        <f>SUM(M27:T27)</f>
        <v>16</v>
      </c>
      <c r="V27" s="16">
        <v>100</v>
      </c>
      <c r="W27" s="17">
        <f>U27/V27</f>
        <v>0.16</v>
      </c>
      <c r="X27" s="31" t="str">
        <f>IF(U27&gt;75%*V27,"Победитель",IF(U27&gt;50%*V27,"Призёр","Участник"))</f>
        <v>Участник</v>
      </c>
    </row>
    <row r="28" spans="1:24" x14ac:dyDescent="0.35">
      <c r="A28" s="6">
        <v>22</v>
      </c>
      <c r="B28" s="7" t="s">
        <v>22</v>
      </c>
      <c r="C28" s="8" t="s">
        <v>84</v>
      </c>
      <c r="D28" s="8" t="s">
        <v>68</v>
      </c>
      <c r="E28" s="8" t="s">
        <v>85</v>
      </c>
      <c r="F28" s="9" t="str">
        <f>LEFT(C28,1)</f>
        <v>К</v>
      </c>
      <c r="G28" s="9" t="str">
        <f>LEFT(D28,1)</f>
        <v>М</v>
      </c>
      <c r="H28" s="9" t="str">
        <f>LEFT(E28,1)</f>
        <v>В</v>
      </c>
      <c r="I28" s="10">
        <v>764204</v>
      </c>
      <c r="J28" s="11">
        <v>11</v>
      </c>
      <c r="K28" s="24" t="s">
        <v>95</v>
      </c>
      <c r="L28" s="13" t="s">
        <v>26</v>
      </c>
      <c r="M28" s="14">
        <v>8</v>
      </c>
      <c r="N28" s="14">
        <v>0</v>
      </c>
      <c r="O28" s="14">
        <v>0</v>
      </c>
      <c r="P28" s="14">
        <v>3</v>
      </c>
      <c r="Q28" s="14">
        <v>4</v>
      </c>
      <c r="R28" s="14">
        <v>0</v>
      </c>
      <c r="S28" s="14">
        <v>0</v>
      </c>
      <c r="T28" s="14">
        <v>0</v>
      </c>
      <c r="U28" s="15">
        <f>SUM(M28:T28)</f>
        <v>15</v>
      </c>
      <c r="V28" s="16">
        <v>100</v>
      </c>
      <c r="W28" s="17">
        <f>U28/V28</f>
        <v>0.15</v>
      </c>
      <c r="X28" s="31" t="str">
        <f>IF(U28&gt;75%*V28,"Победитель",IF(U28&gt;50%*V28,"Призёр","Участник"))</f>
        <v>Участник</v>
      </c>
    </row>
    <row r="29" spans="1:24" x14ac:dyDescent="0.35">
      <c r="A29" s="6">
        <v>23</v>
      </c>
      <c r="B29" s="7" t="s">
        <v>22</v>
      </c>
      <c r="C29" s="8" t="s">
        <v>74</v>
      </c>
      <c r="D29" s="8" t="s">
        <v>75</v>
      </c>
      <c r="E29" s="8" t="s">
        <v>25</v>
      </c>
      <c r="F29" s="9" t="str">
        <f>LEFT(C29,1)</f>
        <v>Б</v>
      </c>
      <c r="G29" s="9" t="str">
        <f>LEFT(D29,1)</f>
        <v>Д</v>
      </c>
      <c r="H29" s="9" t="str">
        <f>LEFT(E29,1)</f>
        <v>А</v>
      </c>
      <c r="I29" s="10">
        <v>764204</v>
      </c>
      <c r="J29" s="11">
        <v>11</v>
      </c>
      <c r="K29" s="24" t="s">
        <v>99</v>
      </c>
      <c r="L29" s="13" t="s">
        <v>26</v>
      </c>
      <c r="M29" s="14">
        <v>6</v>
      </c>
      <c r="N29" s="14">
        <v>3</v>
      </c>
      <c r="O29" s="14">
        <v>0</v>
      </c>
      <c r="P29" s="14">
        <v>1</v>
      </c>
      <c r="Q29" s="14">
        <v>1</v>
      </c>
      <c r="R29" s="14">
        <v>3</v>
      </c>
      <c r="S29" s="14">
        <v>0</v>
      </c>
      <c r="T29" s="14">
        <v>0</v>
      </c>
      <c r="U29" s="15">
        <f>SUM(M29:T29)</f>
        <v>14</v>
      </c>
      <c r="V29" s="16">
        <v>100</v>
      </c>
      <c r="W29" s="17">
        <f>U29/V29</f>
        <v>0.14000000000000001</v>
      </c>
      <c r="X29" s="31" t="str">
        <f>IF(U29&gt;75%*V29,"Победитель",IF(U29&gt;50%*V29,"Призёр","Участник"))</f>
        <v>Участник</v>
      </c>
    </row>
    <row r="30" spans="1:24" x14ac:dyDescent="0.35">
      <c r="A30" s="6">
        <v>24</v>
      </c>
      <c r="B30" s="7" t="s">
        <v>22</v>
      </c>
      <c r="C30" s="8" t="s">
        <v>82</v>
      </c>
      <c r="D30" s="8" t="s">
        <v>67</v>
      </c>
      <c r="E30" s="8" t="s">
        <v>83</v>
      </c>
      <c r="F30" s="9" t="str">
        <f>LEFT(C30,1)</f>
        <v>Т</v>
      </c>
      <c r="G30" s="9" t="str">
        <f>LEFT(D30,1)</f>
        <v>Ю</v>
      </c>
      <c r="H30" s="9" t="str">
        <f>LEFT(E30,1)</f>
        <v>А</v>
      </c>
      <c r="I30" s="10">
        <v>764204</v>
      </c>
      <c r="J30" s="11">
        <v>11</v>
      </c>
      <c r="K30" s="24" t="s">
        <v>94</v>
      </c>
      <c r="L30" s="13" t="s">
        <v>26</v>
      </c>
      <c r="M30" s="14">
        <v>4</v>
      </c>
      <c r="N30" s="14">
        <v>6</v>
      </c>
      <c r="O30" s="14">
        <v>1</v>
      </c>
      <c r="P30" s="14">
        <v>0</v>
      </c>
      <c r="Q30" s="14">
        <v>2</v>
      </c>
      <c r="R30" s="14">
        <v>0</v>
      </c>
      <c r="S30" s="14">
        <v>0</v>
      </c>
      <c r="T30" s="14">
        <v>0</v>
      </c>
      <c r="U30" s="15">
        <f>SUM(M30:T30)</f>
        <v>13</v>
      </c>
      <c r="V30" s="16">
        <v>100</v>
      </c>
      <c r="W30" s="17">
        <f>U30/V30</f>
        <v>0.13</v>
      </c>
      <c r="X30" s="31" t="str">
        <f>IF(U30&gt;75%*V30,"Победитель",IF(U30&gt;50%*V30,"Призёр","Участник"))</f>
        <v>Участник</v>
      </c>
    </row>
    <row r="31" spans="1:24" x14ac:dyDescent="0.35">
      <c r="A31" s="6">
        <v>25</v>
      </c>
      <c r="B31" s="7" t="s">
        <v>31</v>
      </c>
      <c r="C31" s="8" t="s">
        <v>80</v>
      </c>
      <c r="D31" s="8" t="s">
        <v>43</v>
      </c>
      <c r="E31" s="8" t="s">
        <v>81</v>
      </c>
      <c r="F31" s="9" t="str">
        <f>LEFT(C31,1)</f>
        <v>Г</v>
      </c>
      <c r="G31" s="9" t="str">
        <f>LEFT(D31,1)</f>
        <v>Д</v>
      </c>
      <c r="H31" s="9" t="str">
        <f>LEFT(E31,1)</f>
        <v>А</v>
      </c>
      <c r="I31" s="10">
        <v>764204</v>
      </c>
      <c r="J31" s="11">
        <v>11</v>
      </c>
      <c r="K31" s="24" t="s">
        <v>112</v>
      </c>
      <c r="L31" s="13" t="s">
        <v>26</v>
      </c>
      <c r="M31" s="14">
        <v>2</v>
      </c>
      <c r="N31" s="14">
        <v>6</v>
      </c>
      <c r="O31" s="14">
        <v>0</v>
      </c>
      <c r="P31" s="14">
        <v>1</v>
      </c>
      <c r="Q31" s="14">
        <v>2</v>
      </c>
      <c r="R31" s="14">
        <v>0</v>
      </c>
      <c r="S31" s="14">
        <v>1</v>
      </c>
      <c r="T31" s="14">
        <v>0</v>
      </c>
      <c r="U31" s="15">
        <f>SUM(M31:T31)</f>
        <v>12</v>
      </c>
      <c r="V31" s="16">
        <v>100</v>
      </c>
      <c r="W31" s="17">
        <f>U31/V31</f>
        <v>0.12</v>
      </c>
      <c r="X31" s="31" t="str">
        <f>IF(U31&gt;75%*V31,"Победитель",IF(U31&gt;50%*V31,"Призёр","Участник"))</f>
        <v>Участник</v>
      </c>
    </row>
    <row r="32" spans="1:24" x14ac:dyDescent="0.35">
      <c r="A32" s="6">
        <v>26</v>
      </c>
      <c r="B32" s="7" t="s">
        <v>22</v>
      </c>
      <c r="C32" s="8" t="s">
        <v>76</v>
      </c>
      <c r="D32" s="8" t="s">
        <v>77</v>
      </c>
      <c r="E32" s="8" t="s">
        <v>65</v>
      </c>
      <c r="F32" s="9" t="str">
        <f>LEFT(C32,1)</f>
        <v>Г</v>
      </c>
      <c r="G32" s="9" t="str">
        <f>LEFT(D32,1)</f>
        <v>К</v>
      </c>
      <c r="H32" s="9" t="str">
        <f>LEFT(E32,1)</f>
        <v>А</v>
      </c>
      <c r="I32" s="10">
        <v>764204</v>
      </c>
      <c r="J32" s="11">
        <v>11</v>
      </c>
      <c r="K32" s="24" t="s">
        <v>114</v>
      </c>
      <c r="L32" s="13" t="s">
        <v>26</v>
      </c>
      <c r="M32" s="14">
        <v>4</v>
      </c>
      <c r="N32" s="14">
        <v>3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5">
        <f>SUM(M32:T32)</f>
        <v>7</v>
      </c>
      <c r="V32" s="16">
        <v>100</v>
      </c>
      <c r="W32" s="17">
        <f>U32/V32</f>
        <v>7.0000000000000007E-2</v>
      </c>
      <c r="X32" s="31" t="str">
        <f>IF(U32&gt;75%*V32,"Победитель",IF(U32&gt;50%*V32,"Призёр","Участник"))</f>
        <v>Участник</v>
      </c>
    </row>
  </sheetData>
  <sheetProtection algorithmName="SHA-512" hashValue="yM4wuhEhvUw2y8+0XQT1CIyqhSOVIqZP+vENwcKlWnLuqDvLbe0PPSK1AocrET0pe6w3tgZjUkVPa9kjf/8D8g==" saltValue="075hkiBUt+GEa7oI1Rg17A==" spinCount="100000" sheet="1" objects="1" scenarios="1"/>
  <sortState xmlns:xlrd2="http://schemas.microsoft.com/office/spreadsheetml/2017/richdata2" ref="B7:X32">
    <sortCondition ref="J7:J32"/>
    <sortCondition descending="1" ref="U7:U32"/>
    <sortCondition ref="C7:C32"/>
  </sortState>
  <mergeCells count="26">
    <mergeCell ref="L4:L6"/>
    <mergeCell ref="M4:T4"/>
    <mergeCell ref="U4:U6"/>
    <mergeCell ref="V4:V6"/>
    <mergeCell ref="W4:W6"/>
    <mergeCell ref="X4:X6"/>
    <mergeCell ref="M5:M6"/>
    <mergeCell ref="N5:N6"/>
    <mergeCell ref="O5:O6"/>
    <mergeCell ref="P5:P6"/>
    <mergeCell ref="Q5:Q6"/>
    <mergeCell ref="R5:R6"/>
    <mergeCell ref="S5:S6"/>
    <mergeCell ref="T5:T6"/>
    <mergeCell ref="K4:K6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Право_9-11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2021-11-19T12:23:55Z</dcterms:created>
  <dcterms:modified xsi:type="dcterms:W3CDTF">2021-11-23T06:53:30Z</dcterms:modified>
</cp:coreProperties>
</file>